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955" windowHeight="8445"/>
  </bookViews>
  <sheets>
    <sheet name="成績表" sheetId="1" r:id="rId1"/>
    <sheet name="家計簿" sheetId="3" r:id="rId2"/>
    <sheet name="年齢" sheetId="4" r:id="rId3"/>
    <sheet name="【完成例】成績表" sheetId="9" r:id="rId4"/>
    <sheet name="【完成例】家計簿" sheetId="6" r:id="rId5"/>
    <sheet name="【完成例】年齢" sheetId="8" r:id="rId6"/>
  </sheets>
  <calcPr calcId="145621"/>
</workbook>
</file>

<file path=xl/calcChain.xml><?xml version="1.0" encoding="utf-8"?>
<calcChain xmlns="http://schemas.openxmlformats.org/spreadsheetml/2006/main">
  <c r="H7" i="6" l="1"/>
  <c r="H3" i="6"/>
  <c r="B25" i="9" l="1"/>
  <c r="G13" i="9"/>
  <c r="F13" i="9"/>
  <c r="I13" i="9" s="1"/>
  <c r="G12" i="9"/>
  <c r="F12" i="9"/>
  <c r="J12" i="9" s="1"/>
  <c r="G11" i="9"/>
  <c r="F11" i="9"/>
  <c r="J11" i="9" s="1"/>
  <c r="I10" i="9"/>
  <c r="G10" i="9"/>
  <c r="F10" i="9"/>
  <c r="G9" i="9"/>
  <c r="F9" i="9"/>
  <c r="I9" i="9" s="1"/>
  <c r="G8" i="9"/>
  <c r="F8" i="9"/>
  <c r="J8" i="9" s="1"/>
  <c r="G7" i="9"/>
  <c r="F7" i="9"/>
  <c r="J7" i="9" s="1"/>
  <c r="I6" i="9"/>
  <c r="G6" i="9"/>
  <c r="F6" i="9"/>
  <c r="H6" i="9" s="1"/>
  <c r="G5" i="9"/>
  <c r="F5" i="9"/>
  <c r="I5" i="9" s="1"/>
  <c r="G4" i="9"/>
  <c r="F4" i="9"/>
  <c r="J4" i="9" s="1"/>
  <c r="H10" i="9" l="1"/>
  <c r="I12" i="9"/>
  <c r="I8" i="9"/>
  <c r="C25" i="9" s="1"/>
  <c r="I11" i="9"/>
  <c r="I4" i="9"/>
  <c r="E16" i="9" s="1"/>
  <c r="I7" i="9"/>
  <c r="H11" i="9"/>
  <c r="J13" i="9"/>
  <c r="H8" i="9"/>
  <c r="J10" i="9"/>
  <c r="J5" i="9"/>
  <c r="H7" i="9"/>
  <c r="J9" i="9"/>
  <c r="H12" i="9"/>
  <c r="H5" i="9"/>
  <c r="H13" i="9"/>
  <c r="H4" i="9"/>
  <c r="J6" i="9"/>
  <c r="H9" i="9"/>
  <c r="B3" i="8" l="1"/>
  <c r="D8" i="8" s="1"/>
  <c r="D11" i="8" l="1"/>
  <c r="D6" i="8"/>
  <c r="D7" i="8"/>
  <c r="H5" i="6" l="1"/>
</calcChain>
</file>

<file path=xl/sharedStrings.xml><?xml version="1.0" encoding="utf-8"?>
<sst xmlns="http://schemas.openxmlformats.org/spreadsheetml/2006/main" count="168" uniqueCount="75">
  <si>
    <t>試験成績表</t>
  </si>
  <si>
    <t>番号</t>
  </si>
  <si>
    <t>氏名</t>
  </si>
  <si>
    <t>英語</t>
  </si>
  <si>
    <t>国語</t>
  </si>
  <si>
    <t>数学</t>
  </si>
  <si>
    <t>合計</t>
  </si>
  <si>
    <t>平均</t>
  </si>
  <si>
    <t>順位</t>
  </si>
  <si>
    <t>合否</t>
  </si>
  <si>
    <t>評価</t>
  </si>
  <si>
    <t>合否基準 （合計点）</t>
  </si>
  <si>
    <t>評価基準 (合計点）</t>
  </si>
  <si>
    <t>人</t>
  </si>
  <si>
    <t>No.</t>
  </si>
  <si>
    <t>日付</t>
  </si>
  <si>
    <t>項目名</t>
  </si>
  <si>
    <t>支出</t>
  </si>
  <si>
    <t>食費</t>
  </si>
  <si>
    <t>惣菜費</t>
  </si>
  <si>
    <t>食費合計</t>
  </si>
  <si>
    <t>光熱費</t>
  </si>
  <si>
    <t>水道料金</t>
  </si>
  <si>
    <t>ガス料金</t>
  </si>
  <si>
    <t>交際費</t>
  </si>
  <si>
    <t>電気料金</t>
  </si>
  <si>
    <t>外食</t>
  </si>
  <si>
    <t>今日の日付</t>
  </si>
  <si>
    <t>生年月日</t>
  </si>
  <si>
    <t>現在の年齢</t>
  </si>
  <si>
    <t>山口　美貴</t>
    <rPh sb="3" eb="5">
      <t>ミキ</t>
    </rPh>
    <phoneticPr fontId="1"/>
  </si>
  <si>
    <t>五十嵐　洋</t>
    <rPh sb="4" eb="5">
      <t>ヨウ</t>
    </rPh>
    <phoneticPr fontId="1"/>
  </si>
  <si>
    <t>山田　剛</t>
    <rPh sb="3" eb="4">
      <t>タケシ</t>
    </rPh>
    <phoneticPr fontId="1"/>
  </si>
  <si>
    <t>鈴木　海斗</t>
    <rPh sb="3" eb="5">
      <t>カイト</t>
    </rPh>
    <phoneticPr fontId="1"/>
  </si>
  <si>
    <t>佐藤　萌</t>
    <rPh sb="3" eb="4">
      <t>モエ</t>
    </rPh>
    <phoneticPr fontId="1"/>
  </si>
  <si>
    <t>江口　智明</t>
    <rPh sb="3" eb="5">
      <t>トモアキ</t>
    </rPh>
    <phoneticPr fontId="1"/>
  </si>
  <si>
    <t>田中　佳代</t>
    <rPh sb="3" eb="5">
      <t>カヨ</t>
    </rPh>
    <phoneticPr fontId="1"/>
  </si>
  <si>
    <t>浜口　孝志</t>
    <rPh sb="0" eb="2">
      <t>ハマグチ</t>
    </rPh>
    <rPh sb="3" eb="5">
      <t>タカシ</t>
    </rPh>
    <phoneticPr fontId="1"/>
  </si>
  <si>
    <t>香取　真一</t>
    <rPh sb="3" eb="5">
      <t>シンイチ</t>
    </rPh>
    <phoneticPr fontId="1"/>
  </si>
  <si>
    <t>合格</t>
    <phoneticPr fontId="1"/>
  </si>
  <si>
    <t>230点以上</t>
    <phoneticPr fontId="1"/>
  </si>
  <si>
    <t>A</t>
    <phoneticPr fontId="1"/>
  </si>
  <si>
    <t>B</t>
    <phoneticPr fontId="1"/>
  </si>
  <si>
    <t>C</t>
    <phoneticPr fontId="1"/>
  </si>
  <si>
    <t xml:space="preserve">230点未満 </t>
    <phoneticPr fontId="1"/>
  </si>
  <si>
    <t>230点以上 250点未満</t>
    <phoneticPr fontId="1"/>
  </si>
  <si>
    <t xml:space="preserve">250点以上 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</si>
  <si>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</si>
  <si>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</si>
  <si>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合否</t>
    <rPh sb="0" eb="2">
      <t>ゴウヒ</t>
    </rPh>
    <phoneticPr fontId="1"/>
  </si>
  <si>
    <t>検索</t>
    <rPh sb="0" eb="2">
      <t>ケンサク</t>
    </rPh>
    <phoneticPr fontId="1"/>
  </si>
  <si>
    <t>永澤　あさみ</t>
    <rPh sb="0" eb="2">
      <t>ナガサワ</t>
    </rPh>
    <phoneticPr fontId="1"/>
  </si>
  <si>
    <t>種別</t>
    <rPh sb="0" eb="2">
      <t>シュベツ</t>
    </rPh>
    <phoneticPr fontId="1"/>
  </si>
  <si>
    <t>家計簿</t>
    <rPh sb="0" eb="3">
      <t>カケイボ</t>
    </rPh>
    <phoneticPr fontId="1"/>
  </si>
  <si>
    <t>光熱費合計</t>
    <rPh sb="0" eb="3">
      <t>コウネツヒ</t>
    </rPh>
    <rPh sb="3" eb="5">
      <t>ゴウケイ</t>
    </rPh>
    <phoneticPr fontId="1"/>
  </si>
  <si>
    <t>書籍</t>
    <rPh sb="0" eb="2">
      <t>ショセキ</t>
    </rPh>
    <phoneticPr fontId="1"/>
  </si>
  <si>
    <t>飲み会</t>
    <rPh sb="0" eb="1">
      <t>ノ</t>
    </rPh>
    <rPh sb="2" eb="3">
      <t>カイ</t>
    </rPh>
    <phoneticPr fontId="1"/>
  </si>
  <si>
    <t>教材費</t>
    <rPh sb="0" eb="2">
      <t>キョウザイ</t>
    </rPh>
    <phoneticPr fontId="1"/>
  </si>
  <si>
    <t>CD</t>
    <phoneticPr fontId="1"/>
  </si>
  <si>
    <t>娯楽費</t>
    <rPh sb="0" eb="3">
      <t>ゴラクヒ</t>
    </rPh>
    <phoneticPr fontId="1"/>
  </si>
  <si>
    <t>支出合計</t>
    <rPh sb="0" eb="2">
      <t>シシュツ</t>
    </rPh>
    <rPh sb="2" eb="4">
      <t>ゴウケイ</t>
    </rPh>
    <phoneticPr fontId="1"/>
  </si>
  <si>
    <t>年</t>
    <rPh sb="0" eb="1">
      <t>ネン</t>
    </rPh>
    <phoneticPr fontId="1"/>
  </si>
  <si>
    <t>箇月</t>
    <rPh sb="0" eb="2">
      <t>カゲツ</t>
    </rPh>
    <phoneticPr fontId="1"/>
  </si>
  <si>
    <t>日</t>
    <rPh sb="0" eb="1">
      <t>ニチ</t>
    </rPh>
    <phoneticPr fontId="1"/>
  </si>
  <si>
    <t>現在の年齢までの
満日数</t>
    <rPh sb="9" eb="10">
      <t>マン</t>
    </rPh>
    <rPh sb="11" eb="12">
      <t>スウ</t>
    </rPh>
    <phoneticPr fontId="1"/>
  </si>
  <si>
    <t>合格者の数</t>
    <rPh sb="0" eb="3">
      <t>ゴウカクシャ</t>
    </rPh>
    <phoneticPr fontId="1"/>
  </si>
  <si>
    <t>合格</t>
    <phoneticPr fontId="1"/>
  </si>
  <si>
    <t>230点以上</t>
    <phoneticPr fontId="1"/>
  </si>
  <si>
    <t>A</t>
    <phoneticPr fontId="1"/>
  </si>
  <si>
    <t xml:space="preserve">250点以上 </t>
    <phoneticPr fontId="1"/>
  </si>
  <si>
    <t>B</t>
    <phoneticPr fontId="1"/>
  </si>
  <si>
    <t>230点以上 250点未満</t>
    <phoneticPr fontId="1"/>
  </si>
  <si>
    <t>C</t>
    <phoneticPr fontId="1"/>
  </si>
  <si>
    <t xml:space="preserve">230点未満 </t>
    <phoneticPr fontId="1"/>
  </si>
  <si>
    <t>光熱費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</si>
</sst>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m&quot;月&quot;d&quot;日&quot;;@"/>
    <numFmt numFmtId="177" formatCode="&quot;¥&quot;#,##0_);[Red]\(&quot;¥&quot;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1" applyNumberFormat="1" applyFont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177" fontId="0" fillId="0" borderId="1" xfId="1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5" fontId="0" fillId="0" borderId="1" xfId="0" applyNumberFormat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99FF99"/>
      <color rgb="FFE3EF7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30" sqref="G30"/>
    </sheetView>
  </sheetViews>
  <sheetFormatPr defaultRowHeight="13.5"/>
  <cols>
    <col min="1" max="1" width="6.25" customWidth="1"/>
    <col min="2" max="2" width="13.875" customWidth="1"/>
    <col min="3" max="6" width="8.25" customWidth="1"/>
    <col min="7" max="11" width="8.75" customWidth="1"/>
  </cols>
  <sheetData>
    <row r="1" spans="1:10" ht="14.25">
      <c r="A1" s="2" t="s">
        <v>0</v>
      </c>
    </row>
    <row r="3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>
      <c r="A4" s="1">
        <v>1</v>
      </c>
      <c r="B4" s="4" t="s">
        <v>32</v>
      </c>
      <c r="C4" s="1">
        <v>58</v>
      </c>
      <c r="D4" s="1">
        <v>70</v>
      </c>
      <c r="E4" s="1">
        <v>76</v>
      </c>
      <c r="F4" s="1"/>
      <c r="G4" s="1"/>
      <c r="H4" s="1"/>
      <c r="I4" s="1"/>
      <c r="J4" s="1"/>
    </row>
    <row r="5" spans="1:10">
      <c r="A5" s="1">
        <v>2</v>
      </c>
      <c r="B5" s="4" t="s">
        <v>33</v>
      </c>
      <c r="C5" s="1">
        <v>98</v>
      </c>
      <c r="D5" s="1">
        <v>93</v>
      </c>
      <c r="E5" s="1">
        <v>88</v>
      </c>
      <c r="F5" s="1"/>
      <c r="G5" s="1"/>
      <c r="H5" s="1"/>
      <c r="I5" s="1"/>
      <c r="J5" s="1"/>
    </row>
    <row r="6" spans="1:10">
      <c r="A6" s="1">
        <v>3</v>
      </c>
      <c r="B6" s="4" t="s">
        <v>34</v>
      </c>
      <c r="C6" s="1">
        <v>87</v>
      </c>
      <c r="D6" s="1">
        <v>91</v>
      </c>
      <c r="E6" s="1">
        <v>77</v>
      </c>
      <c r="F6" s="1"/>
      <c r="G6" s="1"/>
      <c r="H6" s="1"/>
      <c r="I6" s="1"/>
      <c r="J6" s="1"/>
    </row>
    <row r="7" spans="1:10">
      <c r="A7" s="1">
        <v>4</v>
      </c>
      <c r="B7" s="4" t="s">
        <v>35</v>
      </c>
      <c r="C7" s="1">
        <v>60</v>
      </c>
      <c r="D7" s="1">
        <v>52</v>
      </c>
      <c r="E7" s="1">
        <v>68</v>
      </c>
      <c r="F7" s="1"/>
      <c r="G7" s="1"/>
      <c r="H7" s="1"/>
      <c r="I7" s="1"/>
      <c r="J7" s="1"/>
    </row>
    <row r="8" spans="1:10">
      <c r="A8" s="1">
        <v>5</v>
      </c>
      <c r="B8" s="4" t="s">
        <v>31</v>
      </c>
      <c r="C8" s="1">
        <v>71</v>
      </c>
      <c r="D8" s="1">
        <v>72</v>
      </c>
      <c r="E8" s="1">
        <v>94</v>
      </c>
      <c r="F8" s="1"/>
      <c r="G8" s="1"/>
      <c r="H8" s="1"/>
      <c r="I8" s="1"/>
      <c r="J8" s="1"/>
    </row>
    <row r="9" spans="1:10">
      <c r="A9" s="1">
        <v>6</v>
      </c>
      <c r="B9" s="4" t="s">
        <v>30</v>
      </c>
      <c r="C9" s="1">
        <v>79</v>
      </c>
      <c r="D9" s="1">
        <v>88</v>
      </c>
      <c r="E9" s="1">
        <v>67</v>
      </c>
      <c r="F9" s="1"/>
      <c r="G9" s="1"/>
      <c r="H9" s="1"/>
      <c r="I9" s="1"/>
      <c r="J9" s="1"/>
    </row>
    <row r="10" spans="1:10">
      <c r="A10" s="1">
        <v>7</v>
      </c>
      <c r="B10" s="4" t="s">
        <v>51</v>
      </c>
      <c r="C10" s="1">
        <v>85</v>
      </c>
      <c r="D10" s="1">
        <v>60</v>
      </c>
      <c r="E10" s="1">
        <v>77</v>
      </c>
      <c r="F10" s="1"/>
      <c r="G10" s="1"/>
      <c r="H10" s="1"/>
      <c r="I10" s="1"/>
      <c r="J10" s="1"/>
    </row>
    <row r="11" spans="1:10">
      <c r="A11" s="1">
        <v>8</v>
      </c>
      <c r="B11" s="4" t="s">
        <v>37</v>
      </c>
      <c r="C11" s="1">
        <v>97</v>
      </c>
      <c r="D11" s="1">
        <v>78</v>
      </c>
      <c r="E11" s="1">
        <v>83</v>
      </c>
      <c r="F11" s="1"/>
      <c r="G11" s="1"/>
      <c r="H11" s="1"/>
      <c r="I11" s="1"/>
      <c r="J11" s="1"/>
    </row>
    <row r="12" spans="1:10">
      <c r="A12" s="1">
        <v>9</v>
      </c>
      <c r="B12" s="4" t="s">
        <v>36</v>
      </c>
      <c r="C12" s="1">
        <v>80</v>
      </c>
      <c r="D12" s="1">
        <v>61</v>
      </c>
      <c r="E12" s="1">
        <v>99</v>
      </c>
      <c r="F12" s="1"/>
      <c r="G12" s="1"/>
      <c r="H12" s="1"/>
      <c r="I12" s="1"/>
      <c r="J12" s="1"/>
    </row>
    <row r="13" spans="1:10">
      <c r="A13" s="1">
        <v>10</v>
      </c>
      <c r="B13" s="4" t="s">
        <v>38</v>
      </c>
      <c r="C13" s="1">
        <v>66</v>
      </c>
      <c r="D13" s="1">
        <v>89</v>
      </c>
      <c r="E13" s="1">
        <v>76</v>
      </c>
      <c r="F13" s="1"/>
      <c r="G13" s="1"/>
      <c r="H13" s="1"/>
      <c r="I13" s="1"/>
      <c r="J13" s="1"/>
    </row>
    <row r="15" spans="1:10">
      <c r="A15" s="22" t="s">
        <v>11</v>
      </c>
      <c r="B15" s="22"/>
      <c r="E15" s="20" t="s">
        <v>65</v>
      </c>
      <c r="F15" s="21"/>
    </row>
    <row r="16" spans="1:10">
      <c r="A16" s="3" t="s">
        <v>39</v>
      </c>
      <c r="B16" s="7" t="s">
        <v>40</v>
      </c>
      <c r="E16" s="1"/>
      <c r="F16" s="4" t="s">
        <v>13</v>
      </c>
    </row>
    <row r="18" spans="1:3">
      <c r="A18" s="23" t="s">
        <v>12</v>
      </c>
      <c r="B18" s="23"/>
      <c r="C18" s="23"/>
    </row>
    <row r="19" spans="1:3">
      <c r="A19" s="3" t="s">
        <v>41</v>
      </c>
      <c r="B19" s="24" t="s">
        <v>46</v>
      </c>
      <c r="C19" s="24"/>
    </row>
    <row r="20" spans="1:3">
      <c r="A20" s="3" t="s">
        <v>42</v>
      </c>
      <c r="B20" s="24" t="s">
        <v>45</v>
      </c>
      <c r="C20" s="24"/>
    </row>
    <row r="21" spans="1:3">
      <c r="A21" s="3" t="s">
        <v>43</v>
      </c>
      <c r="B21" s="24" t="s">
        <v>44</v>
      </c>
      <c r="C21" s="24"/>
    </row>
    <row r="23" spans="1:3">
      <c r="A23" s="19" t="s">
        <v>50</v>
      </c>
      <c r="B23" s="19"/>
      <c r="C23" s="19"/>
    </row>
    <row r="24" spans="1:3">
      <c r="A24" s="6" t="s">
        <v>47</v>
      </c>
      <c r="B24" s="6" t="s">
        <v>48</v>
      </c>
      <c r="C24" s="6" t="s">
        <v>49</v>
      </c>
    </row>
    <row r="25" spans="1:3">
      <c r="A25" s="1"/>
      <c r="B25" s="3"/>
      <c r="C25" s="3"/>
    </row>
  </sheetData>
  <mergeCells count="7">
    <mergeCell ref="A23:C23"/>
    <mergeCell ref="E15:F15"/>
    <mergeCell ref="A15:B15"/>
    <mergeCell ref="A18:C18"/>
    <mergeCell ref="B20:C20"/>
    <mergeCell ref="B19:C19"/>
    <mergeCell ref="B21:C2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7" sqref="H7"/>
    </sheetView>
  </sheetViews>
  <sheetFormatPr defaultRowHeight="13.5"/>
  <cols>
    <col min="1" max="1" width="4.875" customWidth="1"/>
    <col min="2" max="2" width="10.75" customWidth="1"/>
    <col min="3" max="5" width="10.625" customWidth="1"/>
    <col min="6" max="6" width="3.875" customWidth="1"/>
    <col min="7" max="7" width="11.75" customWidth="1"/>
    <col min="8" max="8" width="10.625" customWidth="1"/>
    <col min="9" max="9" width="10.5" customWidth="1"/>
  </cols>
  <sheetData>
    <row r="1" spans="1:8" ht="14.25" customHeight="1">
      <c r="A1" s="2" t="s">
        <v>53</v>
      </c>
    </row>
    <row r="3" spans="1:8">
      <c r="A3" s="9" t="s">
        <v>14</v>
      </c>
      <c r="B3" s="9" t="s">
        <v>15</v>
      </c>
      <c r="C3" s="9" t="s">
        <v>16</v>
      </c>
      <c r="D3" s="9" t="s">
        <v>17</v>
      </c>
      <c r="E3" s="9" t="s">
        <v>52</v>
      </c>
      <c r="G3" s="5" t="s">
        <v>60</v>
      </c>
      <c r="H3" s="1"/>
    </row>
    <row r="4" spans="1:8">
      <c r="A4" s="1">
        <v>1</v>
      </c>
      <c r="B4" s="10">
        <v>39913</v>
      </c>
      <c r="C4" s="1" t="s">
        <v>18</v>
      </c>
      <c r="D4" s="1">
        <v>1700</v>
      </c>
      <c r="E4" s="1" t="s">
        <v>19</v>
      </c>
    </row>
    <row r="5" spans="1:8">
      <c r="A5" s="1">
        <v>2</v>
      </c>
      <c r="B5" s="10">
        <v>39913</v>
      </c>
      <c r="C5" s="1" t="s">
        <v>57</v>
      </c>
      <c r="D5" s="1">
        <v>5000</v>
      </c>
      <c r="E5" s="1" t="s">
        <v>55</v>
      </c>
      <c r="G5" s="8" t="s">
        <v>20</v>
      </c>
      <c r="H5" s="14"/>
    </row>
    <row r="6" spans="1:8">
      <c r="A6" s="1">
        <v>3</v>
      </c>
      <c r="B6" s="10">
        <v>39914</v>
      </c>
      <c r="C6" s="1" t="s">
        <v>21</v>
      </c>
      <c r="D6" s="1">
        <v>2000</v>
      </c>
      <c r="E6" s="1" t="s">
        <v>22</v>
      </c>
    </row>
    <row r="7" spans="1:8">
      <c r="A7" s="1">
        <v>4</v>
      </c>
      <c r="B7" s="10">
        <v>39915</v>
      </c>
      <c r="C7" s="1" t="s">
        <v>21</v>
      </c>
      <c r="D7" s="1">
        <v>4000</v>
      </c>
      <c r="E7" s="1" t="s">
        <v>23</v>
      </c>
      <c r="G7" s="8" t="s">
        <v>54</v>
      </c>
      <c r="H7" s="1"/>
    </row>
    <row r="8" spans="1:8">
      <c r="A8" s="1">
        <v>5</v>
      </c>
      <c r="B8" s="10">
        <v>39915</v>
      </c>
      <c r="C8" s="1" t="s">
        <v>24</v>
      </c>
      <c r="D8" s="1">
        <v>10000</v>
      </c>
      <c r="E8" s="1" t="s">
        <v>56</v>
      </c>
    </row>
    <row r="9" spans="1:8">
      <c r="A9" s="1">
        <v>6</v>
      </c>
      <c r="B9" s="10">
        <v>39916</v>
      </c>
      <c r="C9" s="1" t="s">
        <v>21</v>
      </c>
      <c r="D9" s="1">
        <v>6000</v>
      </c>
      <c r="E9" s="1" t="s">
        <v>25</v>
      </c>
    </row>
    <row r="10" spans="1:8">
      <c r="A10" s="1">
        <v>7</v>
      </c>
      <c r="B10" s="10">
        <v>39916</v>
      </c>
      <c r="C10" s="1" t="s">
        <v>18</v>
      </c>
      <c r="D10" s="1">
        <v>5000</v>
      </c>
      <c r="E10" s="1" t="s">
        <v>19</v>
      </c>
    </row>
    <row r="11" spans="1:8">
      <c r="A11" s="1">
        <v>8</v>
      </c>
      <c r="B11" s="10">
        <v>39920</v>
      </c>
      <c r="C11" s="1" t="s">
        <v>59</v>
      </c>
      <c r="D11" s="1">
        <v>10000</v>
      </c>
      <c r="E11" s="1" t="s">
        <v>58</v>
      </c>
    </row>
    <row r="12" spans="1:8">
      <c r="A12" s="1">
        <v>9</v>
      </c>
      <c r="B12" s="10">
        <v>39925</v>
      </c>
      <c r="C12" s="1" t="s">
        <v>24</v>
      </c>
      <c r="D12" s="1">
        <v>7000</v>
      </c>
      <c r="E12" s="1" t="s">
        <v>56</v>
      </c>
    </row>
    <row r="13" spans="1:8">
      <c r="A13" s="1">
        <v>10</v>
      </c>
      <c r="B13" s="10">
        <v>39926</v>
      </c>
      <c r="C13" s="1" t="s">
        <v>57</v>
      </c>
      <c r="D13" s="1">
        <v>8000</v>
      </c>
      <c r="E13" s="1" t="s">
        <v>55</v>
      </c>
    </row>
    <row r="14" spans="1:8">
      <c r="A14" s="1">
        <v>11</v>
      </c>
      <c r="B14" s="10">
        <v>39927</v>
      </c>
      <c r="C14" s="1" t="s">
        <v>18</v>
      </c>
      <c r="D14" s="1">
        <v>1500</v>
      </c>
      <c r="E14" s="1" t="s">
        <v>26</v>
      </c>
    </row>
    <row r="15" spans="1:8">
      <c r="A15" s="1">
        <v>12</v>
      </c>
      <c r="B15" s="10">
        <v>39933</v>
      </c>
      <c r="C15" s="1" t="s">
        <v>18</v>
      </c>
      <c r="D15" s="1">
        <v>2000</v>
      </c>
      <c r="E15" s="1" t="s">
        <v>26</v>
      </c>
    </row>
    <row r="16" spans="1:8">
      <c r="A16" s="1">
        <v>13</v>
      </c>
      <c r="B16" s="10">
        <v>39935</v>
      </c>
      <c r="C16" s="1" t="s">
        <v>18</v>
      </c>
      <c r="D16" s="1">
        <v>2500</v>
      </c>
      <c r="E16" s="1" t="s">
        <v>19</v>
      </c>
    </row>
    <row r="17" spans="1:5">
      <c r="A17" s="1">
        <v>14</v>
      </c>
      <c r="B17" s="10">
        <v>39937</v>
      </c>
      <c r="C17" s="1" t="s">
        <v>18</v>
      </c>
      <c r="D17" s="1">
        <v>3500</v>
      </c>
      <c r="E17" s="1" t="s">
        <v>26</v>
      </c>
    </row>
    <row r="18" spans="1:5">
      <c r="A18" s="1">
        <v>15</v>
      </c>
      <c r="B18" s="10">
        <v>39956</v>
      </c>
      <c r="C18" s="1" t="s">
        <v>57</v>
      </c>
      <c r="D18" s="1">
        <v>8000</v>
      </c>
      <c r="E18" s="1" t="s">
        <v>55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D21" sqref="D21"/>
    </sheetView>
  </sheetViews>
  <sheetFormatPr defaultRowHeight="13.5"/>
  <cols>
    <col min="2" max="2" width="13.125" customWidth="1"/>
    <col min="3" max="3" width="5.375" customWidth="1"/>
    <col min="4" max="4" width="17.375" customWidth="1"/>
    <col min="5" max="5" width="5.25" bestFit="1" customWidth="1"/>
  </cols>
  <sheetData>
    <row r="2" spans="2:5">
      <c r="B2" s="12" t="s">
        <v>27</v>
      </c>
      <c r="D2" s="12" t="s">
        <v>28</v>
      </c>
    </row>
    <row r="3" spans="2:5">
      <c r="B3" s="11"/>
      <c r="D3" s="11"/>
    </row>
    <row r="5" spans="2:5">
      <c r="D5" s="25" t="s">
        <v>29</v>
      </c>
      <c r="E5" s="25"/>
    </row>
    <row r="6" spans="2:5">
      <c r="D6" s="1"/>
      <c r="E6" s="1" t="s">
        <v>61</v>
      </c>
    </row>
    <row r="7" spans="2:5">
      <c r="D7" s="1"/>
      <c r="E7" s="1" t="s">
        <v>62</v>
      </c>
    </row>
    <row r="8" spans="2:5">
      <c r="D8" s="1"/>
      <c r="E8" s="1" t="s">
        <v>63</v>
      </c>
    </row>
    <row r="10" spans="2:5" ht="31.5" customHeight="1">
      <c r="D10" s="26" t="s">
        <v>64</v>
      </c>
      <c r="E10" s="26"/>
    </row>
    <row r="11" spans="2:5">
      <c r="D11" s="13"/>
      <c r="E11" s="1" t="s">
        <v>63</v>
      </c>
    </row>
  </sheetData>
  <mergeCells count="2">
    <mergeCell ref="D5:E5"/>
    <mergeCell ref="D10:E1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46" sqref="B46"/>
    </sheetView>
  </sheetViews>
  <sheetFormatPr defaultRowHeight="13.5"/>
  <cols>
    <col min="1" max="1" width="6.25" customWidth="1"/>
    <col min="2" max="2" width="13.875" customWidth="1"/>
    <col min="3" max="6" width="8.25" customWidth="1"/>
    <col min="7" max="11" width="8.75" customWidth="1"/>
  </cols>
  <sheetData>
    <row r="1" spans="1:10" ht="14.25">
      <c r="A1" s="2" t="s">
        <v>0</v>
      </c>
    </row>
    <row r="3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>
      <c r="A4" s="1">
        <v>1</v>
      </c>
      <c r="B4" s="17" t="s">
        <v>32</v>
      </c>
      <c r="C4" s="1">
        <v>58</v>
      </c>
      <c r="D4" s="1">
        <v>70</v>
      </c>
      <c r="E4" s="1">
        <v>76</v>
      </c>
      <c r="F4" s="1">
        <f t="shared" ref="F4:F13" si="0">SUM(C4:E4)</f>
        <v>204</v>
      </c>
      <c r="G4" s="1">
        <f t="shared" ref="G4:G13" si="1">AVERAGE(C4:E4)</f>
        <v>68</v>
      </c>
      <c r="H4" s="1">
        <f t="shared" ref="H4:H13" si="2">RANK(F4,$F$4:$F$13,0)</f>
        <v>9</v>
      </c>
      <c r="I4" s="1" t="str">
        <f t="shared" ref="I4:I13" si="3">IF(F4&gt;=230,"合格","不合格")</f>
        <v>不合格</v>
      </c>
      <c r="J4" s="1" t="str">
        <f t="shared" ref="J4:J13" si="4">IF(F4&gt;=250,"A",IF(F4&gt;=230,"B","C"))</f>
        <v>C</v>
      </c>
    </row>
    <row r="5" spans="1:10">
      <c r="A5" s="1">
        <v>2</v>
      </c>
      <c r="B5" s="17" t="s">
        <v>33</v>
      </c>
      <c r="C5" s="1">
        <v>98</v>
      </c>
      <c r="D5" s="1">
        <v>93</v>
      </c>
      <c r="E5" s="1">
        <v>88</v>
      </c>
      <c r="F5" s="1">
        <f t="shared" si="0"/>
        <v>279</v>
      </c>
      <c r="G5" s="1">
        <f t="shared" si="1"/>
        <v>93</v>
      </c>
      <c r="H5" s="1">
        <f t="shared" si="2"/>
        <v>1</v>
      </c>
      <c r="I5" s="1" t="str">
        <f t="shared" si="3"/>
        <v>合格</v>
      </c>
      <c r="J5" s="1" t="str">
        <f t="shared" si="4"/>
        <v>A</v>
      </c>
    </row>
    <row r="6" spans="1:10">
      <c r="A6" s="1">
        <v>3</v>
      </c>
      <c r="B6" s="17" t="s">
        <v>34</v>
      </c>
      <c r="C6" s="1">
        <v>87</v>
      </c>
      <c r="D6" s="1">
        <v>91</v>
      </c>
      <c r="E6" s="1">
        <v>77</v>
      </c>
      <c r="F6" s="1">
        <f t="shared" si="0"/>
        <v>255</v>
      </c>
      <c r="G6" s="1">
        <f t="shared" si="1"/>
        <v>85</v>
      </c>
      <c r="H6" s="1">
        <f t="shared" si="2"/>
        <v>3</v>
      </c>
      <c r="I6" s="1" t="str">
        <f t="shared" si="3"/>
        <v>合格</v>
      </c>
      <c r="J6" s="1" t="str">
        <f t="shared" si="4"/>
        <v>A</v>
      </c>
    </row>
    <row r="7" spans="1:10">
      <c r="A7" s="1">
        <v>4</v>
      </c>
      <c r="B7" s="17" t="s">
        <v>35</v>
      </c>
      <c r="C7" s="1">
        <v>60</v>
      </c>
      <c r="D7" s="1">
        <v>52</v>
      </c>
      <c r="E7" s="1">
        <v>68</v>
      </c>
      <c r="F7" s="1">
        <f t="shared" si="0"/>
        <v>180</v>
      </c>
      <c r="G7" s="1">
        <f t="shared" si="1"/>
        <v>60</v>
      </c>
      <c r="H7" s="1">
        <f t="shared" si="2"/>
        <v>10</v>
      </c>
      <c r="I7" s="1" t="str">
        <f t="shared" si="3"/>
        <v>不合格</v>
      </c>
      <c r="J7" s="1" t="str">
        <f t="shared" si="4"/>
        <v>C</v>
      </c>
    </row>
    <row r="8" spans="1:10">
      <c r="A8" s="1">
        <v>5</v>
      </c>
      <c r="B8" s="17" t="s">
        <v>31</v>
      </c>
      <c r="C8" s="1">
        <v>71</v>
      </c>
      <c r="D8" s="1">
        <v>72</v>
      </c>
      <c r="E8" s="1">
        <v>94</v>
      </c>
      <c r="F8" s="1">
        <f t="shared" si="0"/>
        <v>237</v>
      </c>
      <c r="G8" s="1">
        <f t="shared" si="1"/>
        <v>79</v>
      </c>
      <c r="H8" s="1">
        <f t="shared" si="2"/>
        <v>5</v>
      </c>
      <c r="I8" s="1" t="str">
        <f t="shared" si="3"/>
        <v>合格</v>
      </c>
      <c r="J8" s="1" t="str">
        <f t="shared" si="4"/>
        <v>B</v>
      </c>
    </row>
    <row r="9" spans="1:10">
      <c r="A9" s="1">
        <v>6</v>
      </c>
      <c r="B9" s="17" t="s">
        <v>30</v>
      </c>
      <c r="C9" s="1">
        <v>79</v>
      </c>
      <c r="D9" s="1">
        <v>88</v>
      </c>
      <c r="E9" s="1">
        <v>67</v>
      </c>
      <c r="F9" s="1">
        <f t="shared" si="0"/>
        <v>234</v>
      </c>
      <c r="G9" s="1">
        <f t="shared" si="1"/>
        <v>78</v>
      </c>
      <c r="H9" s="1">
        <f t="shared" si="2"/>
        <v>6</v>
      </c>
      <c r="I9" s="1" t="str">
        <f t="shared" si="3"/>
        <v>合格</v>
      </c>
      <c r="J9" s="1" t="str">
        <f t="shared" si="4"/>
        <v>B</v>
      </c>
    </row>
    <row r="10" spans="1:10">
      <c r="A10" s="1">
        <v>7</v>
      </c>
      <c r="B10" s="17" t="s">
        <v>51</v>
      </c>
      <c r="C10" s="1">
        <v>85</v>
      </c>
      <c r="D10" s="1">
        <v>60</v>
      </c>
      <c r="E10" s="1">
        <v>77</v>
      </c>
      <c r="F10" s="1">
        <f t="shared" si="0"/>
        <v>222</v>
      </c>
      <c r="G10" s="1">
        <f t="shared" si="1"/>
        <v>74</v>
      </c>
      <c r="H10" s="1">
        <f t="shared" si="2"/>
        <v>8</v>
      </c>
      <c r="I10" s="1" t="str">
        <f t="shared" si="3"/>
        <v>不合格</v>
      </c>
      <c r="J10" s="1" t="str">
        <f t="shared" si="4"/>
        <v>C</v>
      </c>
    </row>
    <row r="11" spans="1:10">
      <c r="A11" s="1">
        <v>8</v>
      </c>
      <c r="B11" s="17" t="s">
        <v>37</v>
      </c>
      <c r="C11" s="1">
        <v>97</v>
      </c>
      <c r="D11" s="1">
        <v>78</v>
      </c>
      <c r="E11" s="1">
        <v>83</v>
      </c>
      <c r="F11" s="1">
        <f t="shared" si="0"/>
        <v>258</v>
      </c>
      <c r="G11" s="1">
        <f t="shared" si="1"/>
        <v>86</v>
      </c>
      <c r="H11" s="1">
        <f t="shared" si="2"/>
        <v>2</v>
      </c>
      <c r="I11" s="1" t="str">
        <f t="shared" si="3"/>
        <v>合格</v>
      </c>
      <c r="J11" s="1" t="str">
        <f t="shared" si="4"/>
        <v>A</v>
      </c>
    </row>
    <row r="12" spans="1:10">
      <c r="A12" s="1">
        <v>9</v>
      </c>
      <c r="B12" s="17" t="s">
        <v>36</v>
      </c>
      <c r="C12" s="1">
        <v>80</v>
      </c>
      <c r="D12" s="1">
        <v>61</v>
      </c>
      <c r="E12" s="1">
        <v>99</v>
      </c>
      <c r="F12" s="1">
        <f t="shared" si="0"/>
        <v>240</v>
      </c>
      <c r="G12" s="1">
        <f t="shared" si="1"/>
        <v>80</v>
      </c>
      <c r="H12" s="1">
        <f t="shared" si="2"/>
        <v>4</v>
      </c>
      <c r="I12" s="1" t="str">
        <f t="shared" si="3"/>
        <v>合格</v>
      </c>
      <c r="J12" s="1" t="str">
        <f t="shared" si="4"/>
        <v>B</v>
      </c>
    </row>
    <row r="13" spans="1:10">
      <c r="A13" s="1">
        <v>10</v>
      </c>
      <c r="B13" s="17" t="s">
        <v>38</v>
      </c>
      <c r="C13" s="1">
        <v>66</v>
      </c>
      <c r="D13" s="1">
        <v>89</v>
      </c>
      <c r="E13" s="1">
        <v>76</v>
      </c>
      <c r="F13" s="1">
        <f t="shared" si="0"/>
        <v>231</v>
      </c>
      <c r="G13" s="1">
        <f t="shared" si="1"/>
        <v>77</v>
      </c>
      <c r="H13" s="1">
        <f t="shared" si="2"/>
        <v>7</v>
      </c>
      <c r="I13" s="1" t="str">
        <f t="shared" si="3"/>
        <v>合格</v>
      </c>
      <c r="J13" s="1" t="str">
        <f t="shared" si="4"/>
        <v>B</v>
      </c>
    </row>
    <row r="15" spans="1:10">
      <c r="A15" s="22" t="s">
        <v>11</v>
      </c>
      <c r="B15" s="22"/>
      <c r="E15" s="20" t="s">
        <v>65</v>
      </c>
      <c r="F15" s="21"/>
    </row>
    <row r="16" spans="1:10">
      <c r="A16" s="3" t="s">
        <v>66</v>
      </c>
      <c r="B16" s="7" t="s">
        <v>67</v>
      </c>
      <c r="E16" s="1">
        <f>COUNTIF(I4:I13,"合格")</f>
        <v>7</v>
      </c>
      <c r="F16" s="17" t="s">
        <v>13</v>
      </c>
    </row>
    <row r="18" spans="1:3">
      <c r="A18" s="23" t="s">
        <v>12</v>
      </c>
      <c r="B18" s="23"/>
      <c r="C18" s="23"/>
    </row>
    <row r="19" spans="1:3">
      <c r="A19" s="3" t="s">
        <v>68</v>
      </c>
      <c r="B19" s="24" t="s">
        <v>69</v>
      </c>
      <c r="C19" s="24"/>
    </row>
    <row r="20" spans="1:3">
      <c r="A20" s="3" t="s">
        <v>70</v>
      </c>
      <c r="B20" s="24" t="s">
        <v>71</v>
      </c>
      <c r="C20" s="24"/>
    </row>
    <row r="21" spans="1:3">
      <c r="A21" s="3" t="s">
        <v>72</v>
      </c>
      <c r="B21" s="24" t="s">
        <v>73</v>
      </c>
      <c r="C21" s="24"/>
    </row>
    <row r="23" spans="1:3">
      <c r="A23" s="19" t="s">
        <v>50</v>
      </c>
      <c r="B23" s="19"/>
      <c r="C23" s="19"/>
    </row>
    <row r="24" spans="1:3">
      <c r="A24" s="6" t="s">
        <v>47</v>
      </c>
      <c r="B24" s="6" t="s">
        <v>48</v>
      </c>
      <c r="C24" s="6" t="s">
        <v>49</v>
      </c>
    </row>
    <row r="25" spans="1:3">
      <c r="A25" s="1">
        <v>5</v>
      </c>
      <c r="B25" s="3" t="str">
        <f>VLOOKUP(A25,$A$4:$JS13,2,FALSE)</f>
        <v>五十嵐　洋</v>
      </c>
      <c r="C25" s="3" t="str">
        <f>VLOOKUP(A25,$A$4:$J$13,9,FALSE)</f>
        <v>合格</v>
      </c>
    </row>
  </sheetData>
  <mergeCells count="7">
    <mergeCell ref="A23:C23"/>
    <mergeCell ref="A15:B15"/>
    <mergeCell ref="E15:F15"/>
    <mergeCell ref="A18:C18"/>
    <mergeCell ref="B19:C19"/>
    <mergeCell ref="B20:C20"/>
    <mergeCell ref="B21:C2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7" sqref="H7"/>
    </sheetView>
  </sheetViews>
  <sheetFormatPr defaultRowHeight="13.5"/>
  <cols>
    <col min="1" max="1" width="4.875" customWidth="1"/>
    <col min="2" max="2" width="10.75" customWidth="1"/>
    <col min="3" max="5" width="10.625" customWidth="1"/>
    <col min="6" max="6" width="3.875" customWidth="1"/>
    <col min="7" max="7" width="11.75" customWidth="1"/>
    <col min="8" max="8" width="10.625" customWidth="1"/>
    <col min="9" max="9" width="10.5" customWidth="1"/>
  </cols>
  <sheetData>
    <row r="1" spans="1:8" ht="14.25" customHeight="1">
      <c r="A1" s="2" t="s">
        <v>53</v>
      </c>
    </row>
    <row r="3" spans="1:8">
      <c r="A3" s="9" t="s">
        <v>14</v>
      </c>
      <c r="B3" s="9" t="s">
        <v>15</v>
      </c>
      <c r="C3" s="9" t="s">
        <v>16</v>
      </c>
      <c r="D3" s="9" t="s">
        <v>17</v>
      </c>
      <c r="E3" s="9" t="s">
        <v>52</v>
      </c>
      <c r="G3" s="5" t="s">
        <v>60</v>
      </c>
      <c r="H3" s="18">
        <f>SUM(D4:D18)</f>
        <v>76200</v>
      </c>
    </row>
    <row r="4" spans="1:8">
      <c r="A4" s="1">
        <v>1</v>
      </c>
      <c r="B4" s="10">
        <v>39913</v>
      </c>
      <c r="C4" s="1" t="s">
        <v>18</v>
      </c>
      <c r="D4" s="1">
        <v>1700</v>
      </c>
      <c r="E4" s="1" t="s">
        <v>19</v>
      </c>
    </row>
    <row r="5" spans="1:8">
      <c r="A5" s="1">
        <v>2</v>
      </c>
      <c r="B5" s="10">
        <v>39913</v>
      </c>
      <c r="C5" s="1" t="s">
        <v>57</v>
      </c>
      <c r="D5" s="1">
        <v>5000</v>
      </c>
      <c r="E5" s="1" t="s">
        <v>55</v>
      </c>
      <c r="G5" s="8" t="s">
        <v>20</v>
      </c>
      <c r="H5" s="16">
        <f>SUMIF(C4:C18,"食費",D4:D18)</f>
        <v>16200</v>
      </c>
    </row>
    <row r="6" spans="1:8">
      <c r="A6" s="1">
        <v>3</v>
      </c>
      <c r="B6" s="10">
        <v>39914</v>
      </c>
      <c r="C6" s="1" t="s">
        <v>21</v>
      </c>
      <c r="D6" s="1">
        <v>2000</v>
      </c>
      <c r="E6" s="1" t="s">
        <v>22</v>
      </c>
    </row>
    <row r="7" spans="1:8">
      <c r="A7" s="1">
        <v>4</v>
      </c>
      <c r="B7" s="10">
        <v>39915</v>
      </c>
      <c r="C7" s="1" t="s">
        <v>74</v>
      </c>
      <c r="D7" s="1">
        <v>4000</v>
      </c>
      <c r="E7" s="1" t="s">
        <v>23</v>
      </c>
      <c r="G7" s="8" t="s">
        <v>54</v>
      </c>
      <c r="H7" s="18">
        <f>SUMIF(C4:C18,"光熱費",D4:D18)</f>
        <v>12000</v>
      </c>
    </row>
    <row r="8" spans="1:8">
      <c r="A8" s="1">
        <v>5</v>
      </c>
      <c r="B8" s="10">
        <v>39915</v>
      </c>
      <c r="C8" s="1" t="s">
        <v>24</v>
      </c>
      <c r="D8" s="1">
        <v>10000</v>
      </c>
      <c r="E8" s="1" t="s">
        <v>56</v>
      </c>
    </row>
    <row r="9" spans="1:8">
      <c r="A9" s="1">
        <v>6</v>
      </c>
      <c r="B9" s="10">
        <v>39916</v>
      </c>
      <c r="C9" s="1" t="s">
        <v>21</v>
      </c>
      <c r="D9" s="1">
        <v>6000</v>
      </c>
      <c r="E9" s="1" t="s">
        <v>25</v>
      </c>
    </row>
    <row r="10" spans="1:8">
      <c r="A10" s="1">
        <v>7</v>
      </c>
      <c r="B10" s="10">
        <v>39916</v>
      </c>
      <c r="C10" s="1" t="s">
        <v>18</v>
      </c>
      <c r="D10" s="1">
        <v>5000</v>
      </c>
      <c r="E10" s="1" t="s">
        <v>19</v>
      </c>
    </row>
    <row r="11" spans="1:8">
      <c r="A11" s="1">
        <v>8</v>
      </c>
      <c r="B11" s="10">
        <v>39920</v>
      </c>
      <c r="C11" s="1" t="s">
        <v>59</v>
      </c>
      <c r="D11" s="1">
        <v>10000</v>
      </c>
      <c r="E11" s="1" t="s">
        <v>58</v>
      </c>
    </row>
    <row r="12" spans="1:8">
      <c r="A12" s="1">
        <v>9</v>
      </c>
      <c r="B12" s="10">
        <v>39925</v>
      </c>
      <c r="C12" s="1" t="s">
        <v>24</v>
      </c>
      <c r="D12" s="1">
        <v>7000</v>
      </c>
      <c r="E12" s="1" t="s">
        <v>56</v>
      </c>
    </row>
    <row r="13" spans="1:8">
      <c r="A13" s="1">
        <v>10</v>
      </c>
      <c r="B13" s="10">
        <v>39926</v>
      </c>
      <c r="C13" s="1" t="s">
        <v>57</v>
      </c>
      <c r="D13" s="1">
        <v>8000</v>
      </c>
      <c r="E13" s="1" t="s">
        <v>55</v>
      </c>
    </row>
    <row r="14" spans="1:8">
      <c r="A14" s="1">
        <v>11</v>
      </c>
      <c r="B14" s="10">
        <v>39927</v>
      </c>
      <c r="C14" s="1" t="s">
        <v>18</v>
      </c>
      <c r="D14" s="1">
        <v>1500</v>
      </c>
      <c r="E14" s="1" t="s">
        <v>26</v>
      </c>
    </row>
    <row r="15" spans="1:8">
      <c r="A15" s="1">
        <v>12</v>
      </c>
      <c r="B15" s="10">
        <v>39933</v>
      </c>
      <c r="C15" s="1" t="s">
        <v>18</v>
      </c>
      <c r="D15" s="1">
        <v>2000</v>
      </c>
      <c r="E15" s="1" t="s">
        <v>26</v>
      </c>
    </row>
    <row r="16" spans="1:8">
      <c r="A16" s="1">
        <v>13</v>
      </c>
      <c r="B16" s="10">
        <v>39935</v>
      </c>
      <c r="C16" s="1" t="s">
        <v>18</v>
      </c>
      <c r="D16" s="1">
        <v>2500</v>
      </c>
      <c r="E16" s="1" t="s">
        <v>19</v>
      </c>
    </row>
    <row r="17" spans="1:5">
      <c r="A17" s="1">
        <v>14</v>
      </c>
      <c r="B17" s="10">
        <v>39937</v>
      </c>
      <c r="C17" s="1" t="s">
        <v>18</v>
      </c>
      <c r="D17" s="1">
        <v>3500</v>
      </c>
      <c r="E17" s="1" t="s">
        <v>26</v>
      </c>
    </row>
    <row r="18" spans="1:5">
      <c r="A18" s="1">
        <v>15</v>
      </c>
      <c r="B18" s="10">
        <v>39956</v>
      </c>
      <c r="C18" s="1" t="s">
        <v>57</v>
      </c>
      <c r="D18" s="1">
        <v>8000</v>
      </c>
      <c r="E18" s="1" t="s">
        <v>55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E38" sqref="E38"/>
    </sheetView>
  </sheetViews>
  <sheetFormatPr defaultRowHeight="13.5"/>
  <cols>
    <col min="2" max="2" width="13.125" customWidth="1"/>
    <col min="3" max="3" width="5.375" customWidth="1"/>
    <col min="4" max="4" width="17.375" customWidth="1"/>
    <col min="5" max="5" width="5.25" bestFit="1" customWidth="1"/>
  </cols>
  <sheetData>
    <row r="2" spans="2:5">
      <c r="B2" s="15" t="s">
        <v>27</v>
      </c>
      <c r="D2" s="15" t="s">
        <v>28</v>
      </c>
    </row>
    <row r="3" spans="2:5">
      <c r="B3" s="11">
        <f ca="1">TODAY()</f>
        <v>41750</v>
      </c>
      <c r="D3" s="11">
        <v>34425</v>
      </c>
    </row>
    <row r="5" spans="2:5">
      <c r="D5" s="25" t="s">
        <v>29</v>
      </c>
      <c r="E5" s="25"/>
    </row>
    <row r="6" spans="2:5">
      <c r="D6" s="1">
        <f ca="1">DATEDIF(D3,B3,"Y")</f>
        <v>20</v>
      </c>
      <c r="E6" s="1" t="s">
        <v>61</v>
      </c>
    </row>
    <row r="7" spans="2:5">
      <c r="D7" s="1">
        <f ca="1">DATEDIF(D3,B3,"YM")</f>
        <v>0</v>
      </c>
      <c r="E7" s="1" t="s">
        <v>62</v>
      </c>
    </row>
    <row r="8" spans="2:5">
      <c r="D8" s="1">
        <f ca="1">DATEDIF(D3,B3,"MD")</f>
        <v>20</v>
      </c>
      <c r="E8" s="1" t="s">
        <v>63</v>
      </c>
    </row>
    <row r="10" spans="2:5" ht="31.5" customHeight="1">
      <c r="D10" s="26" t="s">
        <v>64</v>
      </c>
      <c r="E10" s="26"/>
    </row>
    <row r="11" spans="2:5">
      <c r="D11" s="13">
        <f ca="1">DATEDIF(D3,B3,"D")</f>
        <v>7325</v>
      </c>
      <c r="E11" s="1" t="s">
        <v>63</v>
      </c>
    </row>
  </sheetData>
  <mergeCells count="2">
    <mergeCell ref="D5:E5"/>
    <mergeCell ref="D10:E1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成績表</vt:lpstr>
      <vt:lpstr>家計簿</vt:lpstr>
      <vt:lpstr>年齢</vt:lpstr>
      <vt:lpstr>【完成例】成績表</vt:lpstr>
      <vt:lpstr>【完成例】家計簿</vt:lpstr>
      <vt:lpstr>【完成例】年齢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 憲二</dc:creator>
  <cp:lastModifiedBy>proadmin</cp:lastModifiedBy>
  <dcterms:created xsi:type="dcterms:W3CDTF">2009-02-19T02:34:28Z</dcterms:created>
  <dcterms:modified xsi:type="dcterms:W3CDTF">2014-04-21T08:02:18Z</dcterms:modified>
</cp:coreProperties>
</file>