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008\Desktop\"/>
    </mc:Choice>
  </mc:AlternateContent>
  <bookViews>
    <workbookView xWindow="0" yWindow="0" windowWidth="7470" windowHeight="8130"/>
  </bookViews>
  <sheets>
    <sheet name="様式（黄色部分のみ入力）" sheetId="1" r:id="rId1"/>
    <sheet name="記入例" sheetId="3" r:id="rId2"/>
  </sheets>
  <definedNames>
    <definedName name="_xlnm.Print_Area" localSheetId="1">記入例!$A$1:$N$44</definedName>
    <definedName name="_xlnm.Print_Area" localSheetId="0">'様式（黄色部分のみ入力）'!$A$1:$N$44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3" l="1"/>
  <c r="I28" i="3"/>
  <c r="G28" i="3"/>
  <c r="D28" i="3"/>
  <c r="K39" i="3"/>
  <c r="I39" i="3"/>
  <c r="G39" i="3"/>
  <c r="D39" i="3"/>
  <c r="K43" i="3"/>
  <c r="I43" i="3"/>
  <c r="K34" i="3"/>
  <c r="I34" i="3"/>
  <c r="G34" i="3"/>
  <c r="D34" i="3"/>
  <c r="K33" i="3"/>
  <c r="I33" i="3"/>
  <c r="G33" i="3"/>
  <c r="D33" i="3"/>
  <c r="K26" i="3"/>
  <c r="I26" i="3"/>
  <c r="G26" i="3"/>
  <c r="D26" i="3"/>
  <c r="K14" i="3"/>
  <c r="I14" i="3"/>
  <c r="G14" i="3"/>
  <c r="D14" i="3"/>
  <c r="K13" i="3"/>
  <c r="I13" i="3"/>
  <c r="G13" i="3"/>
  <c r="D13" i="3"/>
  <c r="K12" i="3"/>
  <c r="I12" i="3"/>
  <c r="G12" i="3"/>
  <c r="D12" i="3"/>
  <c r="K19" i="3"/>
  <c r="I19" i="3"/>
  <c r="G19" i="3"/>
  <c r="D19" i="3"/>
  <c r="K41" i="3" l="1"/>
  <c r="I41" i="3"/>
  <c r="G41" i="3"/>
  <c r="D41" i="3"/>
  <c r="K40" i="3"/>
  <c r="I40" i="3"/>
  <c r="G40" i="3"/>
  <c r="D40" i="3"/>
  <c r="K38" i="3"/>
  <c r="I38" i="3"/>
  <c r="G38" i="3"/>
  <c r="D38" i="3"/>
  <c r="K37" i="3"/>
  <c r="I37" i="3"/>
  <c r="K35" i="3"/>
  <c r="I35" i="3"/>
  <c r="G35" i="3"/>
  <c r="D35" i="3"/>
  <c r="K32" i="3"/>
  <c r="I32" i="3"/>
  <c r="K31" i="3"/>
  <c r="I31" i="3"/>
  <c r="G31" i="3"/>
  <c r="D31" i="3"/>
  <c r="K27" i="3"/>
  <c r="I27" i="3"/>
  <c r="G27" i="3"/>
  <c r="D27" i="3"/>
  <c r="K25" i="3"/>
  <c r="I25" i="3"/>
  <c r="G25" i="3"/>
  <c r="D25" i="3"/>
  <c r="K24" i="3"/>
  <c r="I24" i="3"/>
  <c r="G24" i="3"/>
  <c r="D24" i="3"/>
  <c r="K23" i="3"/>
  <c r="I23" i="3"/>
  <c r="K21" i="3"/>
  <c r="I21" i="3"/>
  <c r="G21" i="3"/>
  <c r="D21" i="3"/>
  <c r="K20" i="3"/>
  <c r="I20" i="3"/>
  <c r="G20" i="3"/>
  <c r="D20" i="3"/>
  <c r="K18" i="3"/>
  <c r="I18" i="3"/>
  <c r="G18" i="3"/>
  <c r="D18" i="3"/>
  <c r="K17" i="3"/>
  <c r="I17" i="3"/>
  <c r="G17" i="3"/>
  <c r="D17" i="3"/>
  <c r="K16" i="3"/>
  <c r="I16" i="3"/>
  <c r="G16" i="3"/>
  <c r="D16" i="3"/>
  <c r="K42" i="3"/>
  <c r="I42" i="3"/>
  <c r="G42" i="3"/>
  <c r="D42" i="3"/>
  <c r="A42" i="3"/>
  <c r="B42" i="3" s="1"/>
  <c r="A41" i="3"/>
  <c r="B41" i="3" s="1"/>
  <c r="A40" i="3"/>
  <c r="B40" i="3" s="1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A10" i="3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12" i="1"/>
  <c r="G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12" i="1"/>
  <c r="I43" i="1" l="1"/>
  <c r="K43" i="1"/>
  <c r="B41" i="1"/>
  <c r="A42" i="1"/>
  <c r="B42" i="1" s="1"/>
  <c r="A41" i="1"/>
  <c r="A40" i="1"/>
  <c r="B40" i="1" s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12" i="1"/>
  <c r="A10" i="1"/>
</calcChain>
</file>

<file path=xl/sharedStrings.xml><?xml version="1.0" encoding="utf-8"?>
<sst xmlns="http://schemas.openxmlformats.org/spreadsheetml/2006/main" count="75" uniqueCount="44">
  <si>
    <t>研究代表者</t>
    <rPh sb="0" eb="2">
      <t>ケンキュウ</t>
    </rPh>
    <rPh sb="2" eb="5">
      <t>ダイヒョウシャ</t>
    </rPh>
    <phoneticPr fontId="2"/>
  </si>
  <si>
    <t>勤務時間　：　　時　　　分　～　　時　　　分 　（　　　 　　　曜日）</t>
    <rPh sb="0" eb="2">
      <t>キンム</t>
    </rPh>
    <rPh sb="2" eb="4">
      <t>ジカン</t>
    </rPh>
    <rPh sb="8" eb="9">
      <t>ジ</t>
    </rPh>
    <rPh sb="12" eb="13">
      <t>フン</t>
    </rPh>
    <rPh sb="17" eb="18">
      <t>ジ</t>
    </rPh>
    <rPh sb="21" eb="22">
      <t>フン</t>
    </rPh>
    <rPh sb="32" eb="34">
      <t>ヨウビ</t>
    </rPh>
    <phoneticPr fontId="2"/>
  </si>
  <si>
    <t>　氏　名（自署）　：　　　</t>
    <rPh sb="1" eb="2">
      <t>シ</t>
    </rPh>
    <rPh sb="3" eb="4">
      <t>メイ</t>
    </rPh>
    <rPh sb="5" eb="7">
      <t>ジショ</t>
    </rPh>
    <phoneticPr fontId="2"/>
  </si>
  <si>
    <t>　　　　　　　　　　　　㊞</t>
  </si>
  <si>
    <t>従事者</t>
    <rPh sb="0" eb="3">
      <t>ジュウジシャ</t>
    </rPh>
    <phoneticPr fontId="2"/>
  </si>
  <si>
    <t>　氏　名（自署）　：</t>
    <rPh sb="1" eb="2">
      <t>シ</t>
    </rPh>
    <rPh sb="3" eb="4">
      <t>メイ</t>
    </rPh>
    <phoneticPr fontId="2"/>
  </si>
  <si>
    <t>月分</t>
    <rPh sb="0" eb="2">
      <t>ガツブン</t>
    </rPh>
    <phoneticPr fontId="2"/>
  </si>
  <si>
    <t>労働時間</t>
    <rPh sb="0" eb="2">
      <t>ロウドウ</t>
    </rPh>
    <rPh sb="2" eb="4">
      <t>ジカン</t>
    </rPh>
    <phoneticPr fontId="2"/>
  </si>
  <si>
    <t>従事内容</t>
    <rPh sb="0" eb="2">
      <t>ジュウジ</t>
    </rPh>
    <rPh sb="2" eb="4">
      <t>ナイヨウ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</si>
  <si>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</si>
  <si>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</si>
  <si>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</si>
  <si>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従事時間帯</t>
    <rPh sb="0" eb="2">
      <t>ジュウジ</t>
    </rPh>
    <rPh sb="2" eb="5">
      <t>ジカンタイ</t>
    </rPh>
    <phoneticPr fontId="2"/>
  </si>
  <si>
    <t>除外時間数</t>
    <rPh sb="0" eb="2">
      <t>ジョガイ</t>
    </rPh>
    <rPh sb="2" eb="3">
      <t>ドキ</t>
    </rPh>
    <rPh sb="3" eb="5">
      <t>マカズ</t>
    </rPh>
    <phoneticPr fontId="2"/>
  </si>
  <si>
    <t>従事時間数</t>
    <rPh sb="0" eb="2">
      <t>ジュウジ</t>
    </rPh>
    <rPh sb="2" eb="3">
      <t>ドキ</t>
    </rPh>
    <rPh sb="3" eb="5">
      <t>マカズ</t>
    </rPh>
    <phoneticPr fontId="2"/>
  </si>
  <si>
    <t>合　計</t>
    <rPh sb="0" eb="1">
      <t>ゴウ</t>
    </rPh>
    <rPh sb="2" eb="3">
      <t>ケイ</t>
    </rPh>
    <phoneticPr fontId="2"/>
  </si>
  <si>
    <t>年</t>
    <rPh sb="0" eb="1">
      <t>ネン</t>
    </rPh>
    <phoneticPr fontId="11"/>
  </si>
  <si>
    <t>月　研究従事日誌</t>
    <rPh sb="0" eb="1">
      <t>ツキ</t>
    </rPh>
    <rPh sb="2" eb="4">
      <t>ケンキュウ</t>
    </rPh>
    <rPh sb="4" eb="6">
      <t>ジュウジ</t>
    </rPh>
    <rPh sb="6" eb="8">
      <t>ニッシ</t>
    </rPh>
    <phoneticPr fontId="11"/>
  </si>
  <si>
    <r>
      <t>雇用原資　：</t>
    </r>
    <r>
      <rPr>
        <sz val="10"/>
        <color indexed="10"/>
        <rFont val="ＭＳ Ｐゴシック"/>
        <family val="3"/>
        <charset val="128"/>
      </rPr>
      <t>科研費基盤C（直接経費）</t>
    </r>
    <r>
      <rPr>
        <sz val="10"/>
        <rFont val="ＭＳ Ｐゴシック"/>
        <family val="3"/>
        <charset val="128"/>
      </rPr>
      <t xml:space="preserve">
研究課題　：</t>
    </r>
    <r>
      <rPr>
        <sz val="10"/>
        <color indexed="10"/>
        <rFont val="ＭＳ Ｐゴシック"/>
        <family val="3"/>
        <charset val="128"/>
      </rPr>
      <t>地域コミュニティに対する自治体支援とNPOによる自主的支援に関する研究</t>
    </r>
    <rPh sb="0" eb="2">
      <t>コヨウ</t>
    </rPh>
    <rPh sb="2" eb="4">
      <t>ゲンシ</t>
    </rPh>
    <rPh sb="6" eb="9">
      <t>カケンヒ</t>
    </rPh>
    <rPh sb="9" eb="11">
      <t>キバン</t>
    </rPh>
    <rPh sb="13" eb="15">
      <t>チョクセツ</t>
    </rPh>
    <rPh sb="15" eb="17">
      <t>ケイヒ</t>
    </rPh>
    <rPh sb="19" eb="21">
      <t>ケンキュウ</t>
    </rPh>
    <rPh sb="21" eb="23">
      <t>カダイ</t>
    </rPh>
    <rPh sb="25" eb="27">
      <t>チイキ</t>
    </rPh>
    <rPh sb="34" eb="35">
      <t>タイ</t>
    </rPh>
    <rPh sb="37" eb="40">
      <t>ジチタイ</t>
    </rPh>
    <rPh sb="40" eb="42">
      <t>シエン</t>
    </rPh>
    <rPh sb="49" eb="52">
      <t>ジシュテキ</t>
    </rPh>
    <rPh sb="52" eb="54">
      <t>シエン</t>
    </rPh>
    <rPh sb="55" eb="56">
      <t>カン</t>
    </rPh>
    <rPh sb="58" eb="60">
      <t>ケンキュウ</t>
    </rPh>
    <phoneticPr fontId="2"/>
  </si>
  <si>
    <r>
      <t>　所　属　：　</t>
    </r>
    <r>
      <rPr>
        <sz val="10"/>
        <color indexed="10"/>
        <rFont val="ＭＳ Ｐゴシック"/>
        <family val="3"/>
        <charset val="128"/>
      </rPr>
      <t>政治経済学部</t>
    </r>
    <r>
      <rPr>
        <sz val="10"/>
        <rFont val="ＭＳ Ｐゴシック"/>
        <family val="3"/>
        <charset val="128"/>
      </rPr>
      <t>　　　　　　　　　　　　　　　　　　　　　　　　　　　　　　　　</t>
    </r>
    <rPh sb="1" eb="2">
      <t>トコロ</t>
    </rPh>
    <rPh sb="3" eb="4">
      <t>ゾク</t>
    </rPh>
    <rPh sb="7" eb="9">
      <t>セイジ</t>
    </rPh>
    <rPh sb="9" eb="11">
      <t>ケイザイ</t>
    </rPh>
    <rPh sb="11" eb="13">
      <t>ガクブ</t>
    </rPh>
    <phoneticPr fontId="2"/>
  </si>
  <si>
    <r>
      <t>　所　属　：　</t>
    </r>
    <r>
      <rPr>
        <sz val="10"/>
        <color indexed="10"/>
        <rFont val="ＭＳ Ｐゴシック"/>
        <family val="3"/>
        <charset val="128"/>
      </rPr>
      <t>研究・知財戦略機構</t>
    </r>
    <rPh sb="1" eb="2">
      <t>トコロ</t>
    </rPh>
    <rPh sb="3" eb="4">
      <t>ゾク</t>
    </rPh>
    <rPh sb="7" eb="9">
      <t>ケンキュウ</t>
    </rPh>
    <rPh sb="10" eb="12">
      <t>チザイ</t>
    </rPh>
    <rPh sb="12" eb="14">
      <t>センリャク</t>
    </rPh>
    <rPh sb="14" eb="16">
      <t>キコウ</t>
    </rPh>
    <phoneticPr fontId="2"/>
  </si>
  <si>
    <t>NPOアンケート調査の集計</t>
    <rPh sb="8" eb="10">
      <t>チョウサ</t>
    </rPh>
    <rPh sb="11" eb="13">
      <t>シュウケイ</t>
    </rPh>
    <phoneticPr fontId="2"/>
  </si>
  <si>
    <t>地域コミュニティ支援に関するヒアリング調査</t>
    <rPh sb="0" eb="2">
      <t>チイキ</t>
    </rPh>
    <rPh sb="8" eb="10">
      <t>シエン</t>
    </rPh>
    <rPh sb="11" eb="12">
      <t>カン</t>
    </rPh>
    <rPh sb="19" eb="21">
      <t>チョウサ</t>
    </rPh>
    <phoneticPr fontId="2"/>
  </si>
  <si>
    <t>出張（札幌市役所）</t>
    <rPh sb="0" eb="2">
      <t>シュッチョウ</t>
    </rPh>
    <rPh sb="3" eb="8">
      <t>サッポロシヤクショ</t>
    </rPh>
    <phoneticPr fontId="2"/>
  </si>
  <si>
    <t>ヒアリング調査のまとめ</t>
    <rPh sb="5" eb="7">
      <t>チョウサ</t>
    </rPh>
    <phoneticPr fontId="2"/>
  </si>
  <si>
    <t>有給休暇</t>
    <rPh sb="0" eb="2">
      <t>ユウキュウ</t>
    </rPh>
    <rPh sb="2" eb="4">
      <t>キュウカ</t>
    </rPh>
    <phoneticPr fontId="2"/>
  </si>
  <si>
    <t>NPOアンケート調査の分析</t>
    <rPh sb="8" eb="10">
      <t>チョウサ</t>
    </rPh>
    <rPh sb="11" eb="13">
      <t>ブンセキ</t>
    </rPh>
    <phoneticPr fontId="2"/>
  </si>
  <si>
    <t>諸外国のコミュニティ政策に関する文献調査</t>
    <rPh sb="0" eb="3">
      <t>ショガイコク</t>
    </rPh>
    <rPh sb="10" eb="12">
      <t>セイサク</t>
    </rPh>
    <rPh sb="13" eb="14">
      <t>カン</t>
    </rPh>
    <rPh sb="16" eb="18">
      <t>ブンケン</t>
    </rPh>
    <rPh sb="18" eb="20">
      <t>チョウサ</t>
    </rPh>
    <phoneticPr fontId="2"/>
  </si>
  <si>
    <t>学会発表資料の作成補助</t>
    <rPh sb="0" eb="2">
      <t>ガッカイ</t>
    </rPh>
    <rPh sb="2" eb="4">
      <t>ハッピョウ</t>
    </rPh>
    <rPh sb="4" eb="6">
      <t>シリョウ</t>
    </rPh>
    <rPh sb="7" eb="9">
      <t>サクセイ</t>
    </rPh>
    <rPh sb="9" eb="11">
      <t>ホジョ</t>
    </rPh>
    <phoneticPr fontId="2"/>
  </si>
  <si>
    <t>研究代表者の指示により休暇</t>
    <rPh sb="0" eb="2">
      <t>ケンキュウ</t>
    </rPh>
    <rPh sb="2" eb="5">
      <t>ダイヒョウシャ</t>
    </rPh>
    <rPh sb="6" eb="8">
      <t>シジ</t>
    </rPh>
    <rPh sb="11" eb="13">
      <t>キュウカ</t>
    </rPh>
    <phoneticPr fontId="2"/>
  </si>
  <si>
    <t>給　　　与　：</t>
    <rPh sb="0" eb="1">
      <t>キュウ</t>
    </rPh>
    <rPh sb="4" eb="5">
      <t>クミ</t>
    </rPh>
    <phoneticPr fontId="2"/>
  </si>
  <si>
    <t>／</t>
    <phoneticPr fontId="11"/>
  </si>
  <si>
    <t>勤務時間　：　　時　　　分　～　　時　　　分 　（　　　 　　　曜日）</t>
    <phoneticPr fontId="11"/>
  </si>
  <si>
    <t>勤務時間　：　　時　　　分　～　　時　　　分 　（　　　 　　　曜日）</t>
    <phoneticPr fontId="2"/>
  </si>
  <si>
    <t>　所　属　：　　　　　　　　　　　　　　　　　　　　　　　　　　　　　　　　　　</t>
    <rPh sb="1" eb="2">
      <t>トコロ</t>
    </rPh>
    <rPh sb="3" eb="4">
      <t>ゾク</t>
    </rPh>
    <phoneticPr fontId="2"/>
  </si>
  <si>
    <t>　所　属　：　　　　　　　　　　　　　　　　　　　　　　　　　　　　　　　　　</t>
    <rPh sb="1" eb="2">
      <t>トコロ</t>
    </rPh>
    <rPh sb="3" eb="4">
      <t>ゾク</t>
    </rPh>
    <phoneticPr fontId="2"/>
  </si>
  <si>
    <t>雇用原資　：●●●●●●
研究課題　：●●●●●●に関する研究</t>
    <rPh sb="0" eb="2">
      <t>コヨウ</t>
    </rPh>
    <rPh sb="2" eb="4">
      <t>ゲンシ</t>
    </rPh>
    <rPh sb="13" eb="15">
      <t>ケンキュウ</t>
    </rPh>
    <rPh sb="15" eb="17">
      <t>カダイ</t>
    </rPh>
    <rPh sb="26" eb="27">
      <t>カン</t>
    </rPh>
    <rPh sb="29" eb="31">
      <t>ケンキュウ</t>
    </rPh>
    <phoneticPr fontId="2"/>
  </si>
  <si>
    <r>
      <t>　氏　名（</t>
    </r>
    <r>
      <rPr>
        <sz val="10"/>
        <color rgb="FFFF0000"/>
        <rFont val="ＭＳ Ｐゴシック"/>
        <family val="3"/>
        <charset val="128"/>
      </rPr>
      <t>自署</t>
    </r>
    <r>
      <rPr>
        <sz val="10"/>
        <rFont val="ＭＳ Ｐゴシック"/>
        <family val="3"/>
        <charset val="128"/>
      </rPr>
      <t>）　：　</t>
    </r>
    <r>
      <rPr>
        <sz val="10"/>
        <color indexed="10"/>
        <rFont val="ＭＳ Ｐゴシック"/>
        <family val="3"/>
        <charset val="128"/>
      </rPr>
      <t>駿河　太郎</t>
    </r>
    <r>
      <rPr>
        <sz val="10"/>
        <rFont val="ＭＳ Ｐゴシック"/>
        <family val="3"/>
        <charset val="128"/>
      </rPr>
      <t xml:space="preserve"> </t>
    </r>
    <rPh sb="1" eb="2">
      <t>シ</t>
    </rPh>
    <rPh sb="3" eb="4">
      <t>メイ</t>
    </rPh>
    <rPh sb="11" eb="13">
      <t>スルガ</t>
    </rPh>
    <rPh sb="14" eb="16">
      <t>タロウ</t>
    </rPh>
    <phoneticPr fontId="2"/>
  </si>
  <si>
    <r>
      <t>　氏　名（</t>
    </r>
    <r>
      <rPr>
        <sz val="10"/>
        <color rgb="FFFF0000"/>
        <rFont val="ＭＳ Ｐゴシック"/>
        <family val="3"/>
        <charset val="128"/>
      </rPr>
      <t>自署</t>
    </r>
    <r>
      <rPr>
        <sz val="10"/>
        <rFont val="ＭＳ Ｐゴシック"/>
        <family val="3"/>
        <charset val="128"/>
      </rPr>
      <t>）　：　</t>
    </r>
    <r>
      <rPr>
        <sz val="10"/>
        <color indexed="10"/>
        <rFont val="ＭＳ Ｐゴシック"/>
        <family val="3"/>
        <charset val="128"/>
      </rPr>
      <t>川崎　花子</t>
    </r>
    <rPh sb="1" eb="2">
      <t>シ</t>
    </rPh>
    <rPh sb="3" eb="4">
      <t>メイ</t>
    </rPh>
    <rPh sb="11" eb="13">
      <t>カワサキ</t>
    </rPh>
    <rPh sb="14" eb="16">
      <t>ハナコ</t>
    </rPh>
    <phoneticPr fontId="2"/>
  </si>
  <si>
    <r>
      <t xml:space="preserve">勤務時間　： </t>
    </r>
    <r>
      <rPr>
        <sz val="10"/>
        <color indexed="10"/>
        <rFont val="ＭＳ Ｐゴシック"/>
        <family val="3"/>
        <charset val="128"/>
      </rPr>
      <t>13</t>
    </r>
    <r>
      <rPr>
        <sz val="10"/>
        <rFont val="ＭＳ Ｐゴシック"/>
        <family val="3"/>
        <charset val="128"/>
      </rPr>
      <t xml:space="preserve">時　 </t>
    </r>
    <r>
      <rPr>
        <sz val="10"/>
        <color indexed="10"/>
        <rFont val="ＭＳ Ｐゴシック"/>
        <family val="3"/>
        <charset val="128"/>
      </rPr>
      <t>00</t>
    </r>
    <r>
      <rPr>
        <sz val="10"/>
        <rFont val="ＭＳ Ｐゴシック"/>
        <family val="3"/>
        <charset val="128"/>
      </rPr>
      <t>分　～　</t>
    </r>
    <r>
      <rPr>
        <sz val="10"/>
        <color indexed="10"/>
        <rFont val="ＭＳ Ｐゴシック"/>
        <family val="3"/>
        <charset val="128"/>
      </rPr>
      <t>19</t>
    </r>
    <r>
      <rPr>
        <sz val="10"/>
        <rFont val="ＭＳ Ｐゴシック"/>
        <family val="3"/>
        <charset val="128"/>
      </rPr>
      <t>時　</t>
    </r>
    <r>
      <rPr>
        <sz val="10"/>
        <color indexed="10"/>
        <rFont val="ＭＳ Ｐゴシック"/>
        <family val="3"/>
        <charset val="128"/>
      </rPr>
      <t>00</t>
    </r>
    <r>
      <rPr>
        <sz val="10"/>
        <rFont val="ＭＳ Ｐゴシック"/>
        <family val="3"/>
        <charset val="128"/>
      </rPr>
      <t xml:space="preserve">分 　（ </t>
    </r>
    <r>
      <rPr>
        <sz val="10"/>
        <color rgb="FFFF0000"/>
        <rFont val="ＭＳ Ｐゴシック"/>
        <family val="3"/>
        <charset val="128"/>
      </rPr>
      <t>月</t>
    </r>
    <r>
      <rPr>
        <sz val="10"/>
        <color indexed="10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 xml:space="preserve">  　　　曜日）</t>
    </r>
    <rPh sb="0" eb="2">
      <t>キンム</t>
    </rPh>
    <rPh sb="2" eb="4">
      <t>ジカン</t>
    </rPh>
    <rPh sb="9" eb="10">
      <t>ジ</t>
    </rPh>
    <rPh sb="14" eb="15">
      <t>フン</t>
    </rPh>
    <rPh sb="20" eb="21">
      <t>ジ</t>
    </rPh>
    <rPh sb="24" eb="25">
      <t>フン</t>
    </rPh>
    <rPh sb="29" eb="30">
      <t>ツキ</t>
    </rPh>
    <rPh sb="36" eb="38">
      <t>ヨウビ</t>
    </rPh>
    <phoneticPr fontId="2"/>
  </si>
  <si>
    <r>
      <t xml:space="preserve">勤務時間　：　 </t>
    </r>
    <r>
      <rPr>
        <sz val="10"/>
        <color indexed="10"/>
        <rFont val="ＭＳ Ｐゴシック"/>
        <family val="3"/>
        <charset val="128"/>
      </rPr>
      <t>9</t>
    </r>
    <r>
      <rPr>
        <sz val="10"/>
        <rFont val="ＭＳ Ｐゴシック"/>
        <family val="3"/>
        <charset val="128"/>
      </rPr>
      <t xml:space="preserve">時   </t>
    </r>
    <r>
      <rPr>
        <sz val="10"/>
        <color indexed="10"/>
        <rFont val="ＭＳ Ｐゴシック"/>
        <family val="3"/>
        <charset val="128"/>
      </rPr>
      <t>00</t>
    </r>
    <r>
      <rPr>
        <sz val="10"/>
        <rFont val="ＭＳ Ｐゴシック"/>
        <family val="3"/>
        <charset val="128"/>
      </rPr>
      <t>分　～　</t>
    </r>
    <r>
      <rPr>
        <sz val="10"/>
        <color indexed="10"/>
        <rFont val="ＭＳ Ｐゴシック"/>
        <family val="3"/>
        <charset val="128"/>
      </rPr>
      <t>18</t>
    </r>
    <r>
      <rPr>
        <sz val="10"/>
        <rFont val="ＭＳ Ｐゴシック"/>
        <family val="3"/>
        <charset val="128"/>
      </rPr>
      <t xml:space="preserve">時  </t>
    </r>
    <r>
      <rPr>
        <sz val="10"/>
        <color indexed="10"/>
        <rFont val="ＭＳ Ｐゴシック"/>
        <family val="3"/>
        <charset val="128"/>
      </rPr>
      <t>00</t>
    </r>
    <r>
      <rPr>
        <sz val="10"/>
        <rFont val="ＭＳ Ｐゴシック"/>
        <family val="3"/>
        <charset val="128"/>
      </rPr>
      <t xml:space="preserve">分 　（ </t>
    </r>
    <r>
      <rPr>
        <sz val="10"/>
        <color indexed="10"/>
        <rFont val="ＭＳ Ｐゴシック"/>
        <family val="3"/>
        <charset val="128"/>
      </rPr>
      <t>水～金</t>
    </r>
    <r>
      <rPr>
        <sz val="10"/>
        <rFont val="ＭＳ Ｐゴシック"/>
        <family val="3"/>
        <charset val="128"/>
      </rPr>
      <t xml:space="preserve"> 　曜日）</t>
    </r>
    <rPh sb="0" eb="2">
      <t>キンム</t>
    </rPh>
    <rPh sb="2" eb="4">
      <t>ジカン</t>
    </rPh>
    <rPh sb="9" eb="10">
      <t>ジ</t>
    </rPh>
    <rPh sb="15" eb="16">
      <t>フン</t>
    </rPh>
    <rPh sb="21" eb="22">
      <t>ジ</t>
    </rPh>
    <rPh sb="26" eb="27">
      <t>フン</t>
    </rPh>
    <rPh sb="31" eb="32">
      <t>スイ</t>
    </rPh>
    <rPh sb="33" eb="34">
      <t>キン</t>
    </rPh>
    <rPh sb="36" eb="38">
      <t>ヨウビ</t>
    </rPh>
    <phoneticPr fontId="2"/>
  </si>
  <si>
    <t>祝日/研究代表者の指示により休暇</t>
    <rPh sb="0" eb="2">
      <t>シュクジツ</t>
    </rPh>
    <rPh sb="3" eb="5">
      <t>ケンキュウ</t>
    </rPh>
    <rPh sb="5" eb="8">
      <t>ダイヒョウシャ</t>
    </rPh>
    <rPh sb="9" eb="11">
      <t>シジ</t>
    </rPh>
    <rPh sb="14" eb="16">
      <t>キュウカ</t>
    </rPh>
    <phoneticPr fontId="11"/>
  </si>
  <si>
    <t>4/28（火）に勤務日振替</t>
    <rPh sb="5" eb="6">
      <t>カ</t>
    </rPh>
    <rPh sb="8" eb="11">
      <t>キンムビ</t>
    </rPh>
    <rPh sb="11" eb="13">
      <t>フリカエ</t>
    </rPh>
    <phoneticPr fontId="2"/>
  </si>
  <si>
    <t>4/16（木）の振替勤務</t>
    <rPh sb="5" eb="6">
      <t>キ</t>
    </rPh>
    <rPh sb="8" eb="10">
      <t>フリカエ</t>
    </rPh>
    <rPh sb="10" eb="12">
      <t>キンム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</si>
</sst>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aaa"/>
    <numFmt numFmtId="177" formatCode="0.0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rgb="FFFFFFC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0" fontId="8" fillId="0" borderId="0" xfId="1" applyFont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>
      <alignment horizontal="center" vertical="center"/>
    </xf>
    <xf numFmtId="0" fontId="7" fillId="0" borderId="0" xfId="1" applyFont="1">
      <alignment vertical="center"/>
    </xf>
    <xf numFmtId="0" fontId="5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left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0" fillId="0" borderId="0" xfId="1" applyFont="1" applyBorder="1" applyAlignment="1" applyProtection="1">
      <alignment horizontal="left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left" vertical="center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0" xfId="1" applyFont="1">
      <alignment vertical="center"/>
    </xf>
    <xf numFmtId="0" fontId="1" fillId="0" borderId="0" xfId="1" applyAlignment="1">
      <alignment horizontal="right" vertical="center"/>
    </xf>
    <xf numFmtId="0" fontId="4" fillId="0" borderId="5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8" fillId="0" borderId="1" xfId="1" applyFont="1" applyFill="1" applyBorder="1" applyAlignment="1">
      <alignment horizontal="right" vertical="center"/>
    </xf>
    <xf numFmtId="20" fontId="3" fillId="0" borderId="1" xfId="1" applyNumberFormat="1" applyFont="1" applyFill="1" applyBorder="1" applyAlignment="1" applyProtection="1">
      <alignment horizontal="center" vertical="center"/>
      <protection locked="0"/>
    </xf>
    <xf numFmtId="20" fontId="3" fillId="0" borderId="5" xfId="1" applyNumberFormat="1" applyFont="1" applyFill="1" applyBorder="1" applyAlignment="1" applyProtection="1">
      <alignment horizontal="center" vertical="center"/>
      <protection locked="0"/>
    </xf>
    <xf numFmtId="20" fontId="3" fillId="0" borderId="2" xfId="1" applyNumberFormat="1" applyFont="1" applyFill="1" applyBorder="1" applyAlignment="1" applyProtection="1">
      <alignment horizontal="center" vertical="center"/>
      <protection locked="0"/>
    </xf>
    <xf numFmtId="177" fontId="8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Alignment="1" applyProtection="1">
      <alignment vertical="center"/>
      <protection locked="0"/>
    </xf>
    <xf numFmtId="0" fontId="8" fillId="0" borderId="3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/>
    </xf>
    <xf numFmtId="20" fontId="3" fillId="0" borderId="5" xfId="1" applyNumberFormat="1" applyFont="1" applyBorder="1" applyAlignment="1" applyProtection="1">
      <alignment horizontal="center" vertical="center"/>
      <protection locked="0"/>
    </xf>
    <xf numFmtId="177" fontId="8" fillId="0" borderId="3" xfId="1" applyNumberFormat="1" applyFont="1" applyBorder="1" applyAlignment="1">
      <alignment horizontal="center" vertical="center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center" vertical="center"/>
    </xf>
    <xf numFmtId="0" fontId="5" fillId="2" borderId="0" xfId="1" applyFont="1" applyFill="1" applyAlignment="1" applyProtection="1">
      <alignment vertical="center"/>
      <protection locked="0"/>
    </xf>
    <xf numFmtId="0" fontId="12" fillId="3" borderId="0" xfId="1" applyFont="1" applyFill="1" applyAlignment="1" applyProtection="1">
      <alignment vertical="center"/>
      <protection locked="0"/>
    </xf>
    <xf numFmtId="0" fontId="4" fillId="3" borderId="0" xfId="1" applyFont="1" applyFill="1">
      <alignment vertical="center"/>
    </xf>
    <xf numFmtId="0" fontId="4" fillId="3" borderId="0" xfId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6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0" fontId="6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Protection="1">
      <alignment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4" fillId="3" borderId="0" xfId="1" applyFont="1" applyFill="1" applyBorder="1" applyAlignment="1">
      <alignment vertical="center"/>
    </xf>
    <xf numFmtId="0" fontId="4" fillId="3" borderId="11" xfId="1" applyFont="1" applyFill="1" applyBorder="1" applyAlignment="1" applyProtection="1">
      <alignment vertical="center"/>
      <protection locked="0"/>
    </xf>
    <xf numFmtId="0" fontId="4" fillId="3" borderId="0" xfId="1" applyFont="1" applyFill="1" applyAlignment="1">
      <alignment horizontal="left" vertical="center"/>
    </xf>
    <xf numFmtId="0" fontId="6" fillId="3" borderId="5" xfId="1" applyFont="1" applyFill="1" applyBorder="1" applyAlignment="1" applyProtection="1">
      <alignment vertical="center"/>
      <protection locked="0"/>
    </xf>
    <xf numFmtId="0" fontId="4" fillId="3" borderId="5" xfId="1" applyFont="1" applyFill="1" applyBorder="1" applyAlignment="1" applyProtection="1">
      <alignment horizontal="left" vertical="center"/>
      <protection locked="0"/>
    </xf>
    <xf numFmtId="0" fontId="6" fillId="3" borderId="11" xfId="1" applyFont="1" applyFill="1" applyBorder="1" applyAlignment="1" applyProtection="1">
      <alignment vertical="center"/>
      <protection locked="0"/>
    </xf>
    <xf numFmtId="0" fontId="4" fillId="3" borderId="5" xfId="1" applyFont="1" applyFill="1" applyBorder="1" applyAlignment="1" applyProtection="1">
      <alignment vertical="center"/>
      <protection locked="0"/>
    </xf>
    <xf numFmtId="20" fontId="14" fillId="3" borderId="1" xfId="1" applyNumberFormat="1" applyFont="1" applyFill="1" applyBorder="1" applyAlignment="1" applyProtection="1">
      <alignment horizontal="center" vertical="center"/>
      <protection locked="0"/>
    </xf>
    <xf numFmtId="20" fontId="3" fillId="3" borderId="1" xfId="1" applyNumberFormat="1" applyFont="1" applyFill="1" applyBorder="1" applyAlignment="1" applyProtection="1">
      <alignment horizontal="center" vertical="center"/>
      <protection locked="0"/>
    </xf>
    <xf numFmtId="20" fontId="14" fillId="3" borderId="2" xfId="1" applyNumberFormat="1" applyFont="1" applyFill="1" applyBorder="1" applyAlignment="1" applyProtection="1">
      <alignment horizontal="center" vertical="center"/>
      <protection locked="0"/>
    </xf>
    <xf numFmtId="20" fontId="3" fillId="3" borderId="2" xfId="1" applyNumberFormat="1" applyFont="1" applyFill="1" applyBorder="1" applyAlignment="1" applyProtection="1">
      <alignment horizontal="center" vertical="center"/>
      <protection locked="0"/>
    </xf>
    <xf numFmtId="0" fontId="15" fillId="3" borderId="1" xfId="1" applyFont="1" applyFill="1" applyBorder="1" applyAlignment="1" applyProtection="1">
      <alignment horizontal="left" vertical="center" shrinkToFit="1"/>
      <protection locked="0"/>
    </xf>
    <xf numFmtId="0" fontId="15" fillId="3" borderId="2" xfId="1" applyFont="1" applyFill="1" applyBorder="1" applyAlignment="1" applyProtection="1">
      <alignment horizontal="left" vertical="center" shrinkToFit="1"/>
      <protection locked="0"/>
    </xf>
    <xf numFmtId="0" fontId="8" fillId="3" borderId="3" xfId="1" applyFont="1" applyFill="1" applyBorder="1" applyAlignment="1" applyProtection="1">
      <alignment horizontal="left" vertical="center"/>
      <protection locked="0"/>
    </xf>
    <xf numFmtId="0" fontId="15" fillId="3" borderId="3" xfId="1" applyFont="1" applyFill="1" applyBorder="1" applyAlignment="1" applyProtection="1">
      <alignment horizontal="left" vertical="center"/>
      <protection locked="0"/>
    </xf>
    <xf numFmtId="0" fontId="15" fillId="3" borderId="3" xfId="1" applyFont="1" applyFill="1" applyBorder="1" applyAlignment="1" applyProtection="1">
      <alignment horizontal="left" vertical="center" shrinkToFit="1"/>
      <protection locked="0"/>
    </xf>
    <xf numFmtId="20" fontId="3" fillId="2" borderId="1" xfId="1" applyNumberFormat="1" applyFont="1" applyFill="1" applyBorder="1" applyAlignment="1" applyProtection="1">
      <alignment horizontal="center" vertical="center"/>
      <protection locked="0"/>
    </xf>
    <xf numFmtId="20" fontId="3" fillId="2" borderId="2" xfId="1" applyNumberFormat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8" fillId="2" borderId="1" xfId="1" applyFont="1" applyFill="1" applyBorder="1" applyAlignment="1" applyProtection="1">
      <alignment horizontal="left" vertical="center" wrapText="1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shrinkToFit="1"/>
      <protection locked="0"/>
    </xf>
    <xf numFmtId="0" fontId="8" fillId="0" borderId="2" xfId="1" applyFont="1" applyBorder="1" applyAlignment="1" applyProtection="1">
      <alignment horizontal="left" vertical="center" shrinkToFit="1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177" fontId="8" fillId="0" borderId="1" xfId="1" applyNumberFormat="1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177" fontId="8" fillId="0" borderId="1" xfId="1" applyNumberFormat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 shrinkToFit="1"/>
      <protection locked="0"/>
    </xf>
    <xf numFmtId="0" fontId="8" fillId="3" borderId="2" xfId="1" applyFont="1" applyFill="1" applyBorder="1" applyAlignment="1" applyProtection="1">
      <alignment horizontal="left" vertical="center" shrinkToFit="1"/>
      <protection locked="0"/>
    </xf>
    <xf numFmtId="0" fontId="15" fillId="3" borderId="1" xfId="1" applyFont="1" applyFill="1" applyBorder="1" applyAlignment="1" applyProtection="1">
      <alignment horizontal="left" vertical="center" shrinkToFit="1"/>
      <protection locked="0"/>
    </xf>
    <xf numFmtId="0" fontId="15" fillId="3" borderId="2" xfId="1" applyFont="1" applyFill="1" applyBorder="1" applyAlignment="1" applyProtection="1">
      <alignment horizontal="left" vertical="center" shrinkToFi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12" fillId="3" borderId="0" xfId="1" applyFont="1" applyFill="1" applyAlignment="1" applyProtection="1">
      <alignment horizontal="center" vertical="center"/>
      <protection locked="0"/>
    </xf>
    <xf numFmtId="0" fontId="4" fillId="3" borderId="0" xfId="1" applyFont="1" applyFill="1" applyBorder="1" applyAlignment="1">
      <alignment horizontal="left" vertical="center" wrapText="1"/>
    </xf>
    <xf numFmtId="0" fontId="4" fillId="3" borderId="0" xfId="1" applyFont="1" applyFill="1" applyAlignment="1" applyProtection="1">
      <alignment horizontal="center" vertical="center"/>
      <protection locked="0"/>
    </xf>
    <xf numFmtId="0" fontId="17" fillId="3" borderId="0" xfId="1" applyFont="1" applyFill="1" applyAlignment="1" applyProtection="1">
      <alignment horizontal="center" vertical="center"/>
      <protection locked="0"/>
    </xf>
    <xf numFmtId="0" fontId="14" fillId="3" borderId="3" xfId="1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E1"/>
      <color rgb="FFFFFFC9"/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9025</xdr:colOff>
      <xdr:row>4</xdr:row>
      <xdr:rowOff>0</xdr:rowOff>
    </xdr:from>
    <xdr:to>
      <xdr:col>10</xdr:col>
      <xdr:colOff>701842</xdr:colOff>
      <xdr:row>4</xdr:row>
      <xdr:rowOff>0</xdr:rowOff>
    </xdr:to>
    <xdr:cxnSp macro="">
      <xdr:nvCxnSpPr>
        <xdr:cNvPr id="2" name="直線コネクタ 1"/>
        <xdr:cNvCxnSpPr/>
      </xdr:nvCxnSpPr>
      <xdr:spPr>
        <a:xfrm flipH="1">
          <a:off x="9025" y="1047750"/>
          <a:ext cx="3721767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9025</xdr:colOff>
      <xdr:row>5</xdr:row>
      <xdr:rowOff>1</xdr:rowOff>
    </xdr:from>
    <xdr:to>
      <xdr:col>10</xdr:col>
      <xdr:colOff>701842</xdr:colOff>
      <xdr:row>5</xdr:row>
      <xdr:rowOff>1</xdr:rowOff>
    </xdr:to>
    <xdr:cxnSp macro="">
      <xdr:nvCxnSpPr>
        <xdr:cNvPr id="3" name="直線コネクタ 2"/>
        <xdr:cNvCxnSpPr/>
      </xdr:nvCxnSpPr>
      <xdr:spPr>
        <a:xfrm flipH="1">
          <a:off x="9025" y="1333501"/>
          <a:ext cx="3721767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9025</xdr:colOff>
      <xdr:row>6</xdr:row>
      <xdr:rowOff>0</xdr:rowOff>
    </xdr:from>
    <xdr:to>
      <xdr:col>10</xdr:col>
      <xdr:colOff>701842</xdr:colOff>
      <xdr:row>6</xdr:row>
      <xdr:rowOff>0</xdr:rowOff>
    </xdr:to>
    <xdr:cxnSp macro="">
      <xdr:nvCxnSpPr>
        <xdr:cNvPr id="4" name="直線コネクタ 3"/>
        <xdr:cNvCxnSpPr/>
      </xdr:nvCxnSpPr>
      <xdr:spPr>
        <a:xfrm flipH="1">
          <a:off x="9025" y="1619250"/>
          <a:ext cx="3721767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9025</xdr:colOff>
      <xdr:row>4</xdr:row>
      <xdr:rowOff>0</xdr:rowOff>
    </xdr:from>
    <xdr:to>
      <xdr:col>10</xdr:col>
      <xdr:colOff>701842</xdr:colOff>
      <xdr:row>4</xdr:row>
      <xdr:rowOff>0</xdr:rowOff>
    </xdr:to>
    <xdr:cxnSp macro="">
      <xdr:nvCxnSpPr>
        <xdr:cNvPr id="5" name="直線コネクタ 4"/>
        <xdr:cNvCxnSpPr/>
      </xdr:nvCxnSpPr>
      <xdr:spPr>
        <a:xfrm flipH="1">
          <a:off x="9025" y="1047750"/>
          <a:ext cx="372176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9025</xdr:colOff>
      <xdr:row>6</xdr:row>
      <xdr:rowOff>1</xdr:rowOff>
    </xdr:from>
    <xdr:to>
      <xdr:col>10</xdr:col>
      <xdr:colOff>701842</xdr:colOff>
      <xdr:row>6</xdr:row>
      <xdr:rowOff>1</xdr:rowOff>
    </xdr:to>
    <xdr:cxnSp macro="">
      <xdr:nvCxnSpPr>
        <xdr:cNvPr id="7" name="直線コネクタ 6"/>
        <xdr:cNvCxnSpPr/>
      </xdr:nvCxnSpPr>
      <xdr:spPr>
        <a:xfrm flipH="1">
          <a:off x="9025" y="1619251"/>
          <a:ext cx="372176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38100</xdr:rowOff>
        </xdr:from>
        <xdr:to>
          <xdr:col>9</xdr:col>
          <xdr:colOff>304800</xdr:colOff>
          <xdr:row>7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実働時給制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</xdr:row>
          <xdr:rowOff>38100</xdr:rowOff>
        </xdr:from>
        <xdr:to>
          <xdr:col>5</xdr:col>
          <xdr:colOff>285750</xdr:colOff>
          <xdr:row>7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定額月給制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9025</xdr:colOff>
      <xdr:row>4</xdr:row>
      <xdr:rowOff>0</xdr:rowOff>
    </xdr:from>
    <xdr:to>
      <xdr:col>10</xdr:col>
      <xdr:colOff>701842</xdr:colOff>
      <xdr:row>4</xdr:row>
      <xdr:rowOff>0</xdr:rowOff>
    </xdr:to>
    <xdr:cxnSp macro="">
      <xdr:nvCxnSpPr>
        <xdr:cNvPr id="2" name="直線コネクタ 1"/>
        <xdr:cNvCxnSpPr/>
      </xdr:nvCxnSpPr>
      <xdr:spPr>
        <a:xfrm flipH="1">
          <a:off x="9025" y="1143000"/>
          <a:ext cx="3740817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9025</xdr:colOff>
      <xdr:row>5</xdr:row>
      <xdr:rowOff>1</xdr:rowOff>
    </xdr:from>
    <xdr:to>
      <xdr:col>10</xdr:col>
      <xdr:colOff>701842</xdr:colOff>
      <xdr:row>5</xdr:row>
      <xdr:rowOff>1</xdr:rowOff>
    </xdr:to>
    <xdr:cxnSp macro="">
      <xdr:nvCxnSpPr>
        <xdr:cNvPr id="3" name="直線コネクタ 2"/>
        <xdr:cNvCxnSpPr/>
      </xdr:nvCxnSpPr>
      <xdr:spPr>
        <a:xfrm flipH="1">
          <a:off x="9025" y="1495426"/>
          <a:ext cx="3740817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9025</xdr:colOff>
      <xdr:row>6</xdr:row>
      <xdr:rowOff>0</xdr:rowOff>
    </xdr:from>
    <xdr:to>
      <xdr:col>10</xdr:col>
      <xdr:colOff>701842</xdr:colOff>
      <xdr:row>6</xdr:row>
      <xdr:rowOff>0</xdr:rowOff>
    </xdr:to>
    <xdr:cxnSp macro="">
      <xdr:nvCxnSpPr>
        <xdr:cNvPr id="4" name="直線コネクタ 3"/>
        <xdr:cNvCxnSpPr/>
      </xdr:nvCxnSpPr>
      <xdr:spPr>
        <a:xfrm flipH="1">
          <a:off x="9025" y="1847850"/>
          <a:ext cx="3740817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9025</xdr:colOff>
      <xdr:row>4</xdr:row>
      <xdr:rowOff>0</xdr:rowOff>
    </xdr:from>
    <xdr:to>
      <xdr:col>10</xdr:col>
      <xdr:colOff>701842</xdr:colOff>
      <xdr:row>4</xdr:row>
      <xdr:rowOff>0</xdr:rowOff>
    </xdr:to>
    <xdr:cxnSp macro="">
      <xdr:nvCxnSpPr>
        <xdr:cNvPr id="5" name="直線コネクタ 4"/>
        <xdr:cNvCxnSpPr/>
      </xdr:nvCxnSpPr>
      <xdr:spPr>
        <a:xfrm flipH="1">
          <a:off x="9025" y="1143000"/>
          <a:ext cx="374081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9025</xdr:colOff>
      <xdr:row>6</xdr:row>
      <xdr:rowOff>1</xdr:rowOff>
    </xdr:from>
    <xdr:to>
      <xdr:col>10</xdr:col>
      <xdr:colOff>701842</xdr:colOff>
      <xdr:row>6</xdr:row>
      <xdr:rowOff>1</xdr:rowOff>
    </xdr:to>
    <xdr:cxnSp macro="">
      <xdr:nvCxnSpPr>
        <xdr:cNvPr id="6" name="直線コネクタ 5"/>
        <xdr:cNvCxnSpPr/>
      </xdr:nvCxnSpPr>
      <xdr:spPr>
        <a:xfrm flipH="1">
          <a:off x="9025" y="1847851"/>
          <a:ext cx="374081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38100</xdr:rowOff>
        </xdr:from>
        <xdr:to>
          <xdr:col>9</xdr:col>
          <xdr:colOff>304800</xdr:colOff>
          <xdr:row>7</xdr:row>
          <xdr:rowOff>304800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実働時給制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</xdr:row>
          <xdr:rowOff>38100</xdr:rowOff>
        </xdr:from>
        <xdr:to>
          <xdr:col>5</xdr:col>
          <xdr:colOff>285750</xdr:colOff>
          <xdr:row>7</xdr:row>
          <xdr:rowOff>304800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定額月給制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9025</xdr:colOff>
      <xdr:row>4</xdr:row>
      <xdr:rowOff>0</xdr:rowOff>
    </xdr:from>
    <xdr:to>
      <xdr:col>10</xdr:col>
      <xdr:colOff>701842</xdr:colOff>
      <xdr:row>4</xdr:row>
      <xdr:rowOff>0</xdr:rowOff>
    </xdr:to>
    <xdr:cxnSp macro="">
      <xdr:nvCxnSpPr>
        <xdr:cNvPr id="9" name="直線コネクタ 8"/>
        <xdr:cNvCxnSpPr/>
      </xdr:nvCxnSpPr>
      <xdr:spPr>
        <a:xfrm flipH="1">
          <a:off x="9025" y="1047750"/>
          <a:ext cx="3712242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9025</xdr:colOff>
      <xdr:row>5</xdr:row>
      <xdr:rowOff>1</xdr:rowOff>
    </xdr:from>
    <xdr:to>
      <xdr:col>10</xdr:col>
      <xdr:colOff>701842</xdr:colOff>
      <xdr:row>5</xdr:row>
      <xdr:rowOff>1</xdr:rowOff>
    </xdr:to>
    <xdr:cxnSp macro="">
      <xdr:nvCxnSpPr>
        <xdr:cNvPr id="10" name="直線コネクタ 9"/>
        <xdr:cNvCxnSpPr/>
      </xdr:nvCxnSpPr>
      <xdr:spPr>
        <a:xfrm flipH="1">
          <a:off x="9025" y="1333501"/>
          <a:ext cx="3712242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9025</xdr:colOff>
      <xdr:row>4</xdr:row>
      <xdr:rowOff>0</xdr:rowOff>
    </xdr:from>
    <xdr:to>
      <xdr:col>10</xdr:col>
      <xdr:colOff>701842</xdr:colOff>
      <xdr:row>4</xdr:row>
      <xdr:rowOff>0</xdr:rowOff>
    </xdr:to>
    <xdr:cxnSp macro="">
      <xdr:nvCxnSpPr>
        <xdr:cNvPr id="11" name="直線コネクタ 10"/>
        <xdr:cNvCxnSpPr/>
      </xdr:nvCxnSpPr>
      <xdr:spPr>
        <a:xfrm flipH="1">
          <a:off x="9025" y="1047750"/>
          <a:ext cx="3712242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9025</xdr:colOff>
      <xdr:row>5</xdr:row>
      <xdr:rowOff>0</xdr:rowOff>
    </xdr:from>
    <xdr:to>
      <xdr:col>10</xdr:col>
      <xdr:colOff>701842</xdr:colOff>
      <xdr:row>5</xdr:row>
      <xdr:rowOff>0</xdr:rowOff>
    </xdr:to>
    <xdr:cxnSp macro="">
      <xdr:nvCxnSpPr>
        <xdr:cNvPr id="12" name="直線コネクタ 11"/>
        <xdr:cNvCxnSpPr/>
      </xdr:nvCxnSpPr>
      <xdr:spPr>
        <a:xfrm flipH="1">
          <a:off x="9025" y="1333500"/>
          <a:ext cx="3712242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876300</xdr:colOff>
      <xdr:row>14</xdr:row>
      <xdr:rowOff>95250</xdr:rowOff>
    </xdr:from>
    <xdr:to>
      <xdr:col>13</xdr:col>
      <xdr:colOff>1228725</xdr:colOff>
      <xdr:row>15</xdr:row>
      <xdr:rowOff>133350</xdr:rowOff>
    </xdr:to>
    <xdr:sp macro="" textlink="">
      <xdr:nvSpPr>
        <xdr:cNvPr id="17" name="四角形吹き出し 16"/>
        <xdr:cNvSpPr/>
      </xdr:nvSpPr>
      <xdr:spPr>
        <a:xfrm>
          <a:off x="5953125" y="4143375"/>
          <a:ext cx="1657350" cy="304800"/>
        </a:xfrm>
        <a:prstGeom prst="wedgeRectCallout">
          <a:avLst>
            <a:gd name="adj1" fmla="val -7379"/>
            <a:gd name="adj2" fmla="val -95351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出張内容を明記</a:t>
          </a:r>
        </a:p>
      </xdr:txBody>
    </xdr:sp>
    <xdr:clientData/>
  </xdr:twoCellAnchor>
  <xdr:twoCellAnchor>
    <xdr:from>
      <xdr:col>4</xdr:col>
      <xdr:colOff>228599</xdr:colOff>
      <xdr:row>16</xdr:row>
      <xdr:rowOff>257175</xdr:rowOff>
    </xdr:from>
    <xdr:to>
      <xdr:col>12</xdr:col>
      <xdr:colOff>104775</xdr:colOff>
      <xdr:row>18</xdr:row>
      <xdr:rowOff>28575</xdr:rowOff>
    </xdr:to>
    <xdr:sp macro="" textlink="">
      <xdr:nvSpPr>
        <xdr:cNvPr id="18" name="四角形吹き出し 17"/>
        <xdr:cNvSpPr/>
      </xdr:nvSpPr>
      <xdr:spPr>
        <a:xfrm>
          <a:off x="1495424" y="4838700"/>
          <a:ext cx="3686176" cy="304800"/>
        </a:xfrm>
        <a:prstGeom prst="wedgeRectCallout">
          <a:avLst>
            <a:gd name="adj1" fmla="val -40979"/>
            <a:gd name="adj2" fmla="val 154649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有給休暇を取得した場合は所定の労働時間を記入</a:t>
          </a:r>
        </a:p>
      </xdr:txBody>
    </xdr:sp>
    <xdr:clientData/>
  </xdr:twoCellAnchor>
  <xdr:twoCellAnchor>
    <xdr:from>
      <xdr:col>11</xdr:col>
      <xdr:colOff>571500</xdr:colOff>
      <xdr:row>35</xdr:row>
      <xdr:rowOff>171450</xdr:rowOff>
    </xdr:from>
    <xdr:to>
      <xdr:col>14</xdr:col>
      <xdr:colOff>0</xdr:colOff>
      <xdr:row>36</xdr:row>
      <xdr:rowOff>209550</xdr:rowOff>
    </xdr:to>
    <xdr:sp macro="" textlink="">
      <xdr:nvSpPr>
        <xdr:cNvPr id="19" name="四角形吹き出し 18"/>
        <xdr:cNvSpPr/>
      </xdr:nvSpPr>
      <xdr:spPr>
        <a:xfrm>
          <a:off x="4371975" y="9820275"/>
          <a:ext cx="3343275" cy="304800"/>
        </a:xfrm>
        <a:prstGeom prst="wedgeRectCallout">
          <a:avLst>
            <a:gd name="adj1" fmla="val 25254"/>
            <a:gd name="adj2" fmla="val 170274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いつの振替勤務であるか分かるように記入</a:t>
          </a:r>
        </a:p>
      </xdr:txBody>
    </xdr:sp>
    <xdr:clientData/>
  </xdr:twoCellAnchor>
  <xdr:twoCellAnchor>
    <xdr:from>
      <xdr:col>12</xdr:col>
      <xdr:colOff>66676</xdr:colOff>
      <xdr:row>31</xdr:row>
      <xdr:rowOff>0</xdr:rowOff>
    </xdr:from>
    <xdr:to>
      <xdr:col>13</xdr:col>
      <xdr:colOff>1238251</xdr:colOff>
      <xdr:row>32</xdr:row>
      <xdr:rowOff>38100</xdr:rowOff>
    </xdr:to>
    <xdr:sp macro="" textlink="">
      <xdr:nvSpPr>
        <xdr:cNvPr id="20" name="四角形吹き出し 19"/>
        <xdr:cNvSpPr/>
      </xdr:nvSpPr>
      <xdr:spPr>
        <a:xfrm>
          <a:off x="5143501" y="8582025"/>
          <a:ext cx="2476500" cy="304800"/>
        </a:xfrm>
        <a:prstGeom prst="wedgeRectCallout">
          <a:avLst>
            <a:gd name="adj1" fmla="val 22489"/>
            <a:gd name="adj2" fmla="val 232774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休暇を取得した場合はその旨を明記</a:t>
          </a:r>
        </a:p>
      </xdr:txBody>
    </xdr:sp>
    <xdr:clientData/>
  </xdr:twoCellAnchor>
  <xdr:twoCellAnchor>
    <xdr:from>
      <xdr:col>1</xdr:col>
      <xdr:colOff>361949</xdr:colOff>
      <xdr:row>10</xdr:row>
      <xdr:rowOff>19051</xdr:rowOff>
    </xdr:from>
    <xdr:to>
      <xdr:col>10</xdr:col>
      <xdr:colOff>676274</xdr:colOff>
      <xdr:row>10</xdr:row>
      <xdr:rowOff>342901</xdr:rowOff>
    </xdr:to>
    <xdr:sp macro="" textlink="">
      <xdr:nvSpPr>
        <xdr:cNvPr id="21" name="四角形吹き出し 20"/>
        <xdr:cNvSpPr/>
      </xdr:nvSpPr>
      <xdr:spPr>
        <a:xfrm>
          <a:off x="704849" y="2914651"/>
          <a:ext cx="3019425" cy="323850"/>
        </a:xfrm>
        <a:prstGeom prst="wedgeRectCallout">
          <a:avLst>
            <a:gd name="adj1" fmla="val -20406"/>
            <a:gd name="adj2" fmla="val 138971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契約に基づく研究業務に従事した時間を記載</a:t>
          </a:r>
        </a:p>
      </xdr:txBody>
    </xdr:sp>
    <xdr:clientData/>
  </xdr:twoCellAnchor>
  <xdr:twoCellAnchor>
    <xdr:from>
      <xdr:col>12</xdr:col>
      <xdr:colOff>190499</xdr:colOff>
      <xdr:row>2</xdr:row>
      <xdr:rowOff>228600</xdr:rowOff>
    </xdr:from>
    <xdr:to>
      <xdr:col>13</xdr:col>
      <xdr:colOff>1095374</xdr:colOff>
      <xdr:row>4</xdr:row>
      <xdr:rowOff>57150</xdr:rowOff>
    </xdr:to>
    <xdr:grpSp>
      <xdr:nvGrpSpPr>
        <xdr:cNvPr id="27" name="グループ化 26"/>
        <xdr:cNvGrpSpPr/>
      </xdr:nvGrpSpPr>
      <xdr:grpSpPr>
        <a:xfrm>
          <a:off x="5267324" y="581025"/>
          <a:ext cx="2209800" cy="619125"/>
          <a:chOff x="5305424" y="581025"/>
          <a:chExt cx="2209800" cy="619125"/>
        </a:xfrm>
      </xdr:grpSpPr>
      <xdr:sp macro="" textlink="">
        <xdr:nvSpPr>
          <xdr:cNvPr id="22" name="四角形吹き出し 21"/>
          <xdr:cNvSpPr/>
        </xdr:nvSpPr>
        <xdr:spPr>
          <a:xfrm>
            <a:off x="5305424" y="581025"/>
            <a:ext cx="2209799" cy="304800"/>
          </a:xfrm>
          <a:prstGeom prst="wedgeRectCallout">
            <a:avLst>
              <a:gd name="adj1" fmla="val 43247"/>
              <a:gd name="adj2" fmla="val 457774"/>
            </a:avLst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朱肉印（シャチハタ印は不可）</a:t>
            </a:r>
          </a:p>
        </xdr:txBody>
      </xdr:sp>
      <xdr:sp macro="" textlink="">
        <xdr:nvSpPr>
          <xdr:cNvPr id="28" name="フリーフォーム 27"/>
          <xdr:cNvSpPr/>
        </xdr:nvSpPr>
        <xdr:spPr>
          <a:xfrm rot="10800000">
            <a:off x="7105650" y="866775"/>
            <a:ext cx="409574" cy="333375"/>
          </a:xfrm>
          <a:custGeom>
            <a:avLst/>
            <a:gdLst>
              <a:gd name="connsiteX0" fmla="*/ 381000 w 381000"/>
              <a:gd name="connsiteY0" fmla="*/ 304800 h 304800"/>
              <a:gd name="connsiteX1" fmla="*/ 19050 w 381000"/>
              <a:gd name="connsiteY1" fmla="*/ 0 h 304800"/>
              <a:gd name="connsiteX2" fmla="*/ 0 w 381000"/>
              <a:gd name="connsiteY2" fmla="*/ 304800 h 304800"/>
              <a:gd name="connsiteX3" fmla="*/ 381000 w 381000"/>
              <a:gd name="connsiteY3" fmla="*/ 304800 h 304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81000" h="304800">
                <a:moveTo>
                  <a:pt x="381000" y="304800"/>
                </a:moveTo>
                <a:lnTo>
                  <a:pt x="19050" y="0"/>
                </a:lnTo>
                <a:lnTo>
                  <a:pt x="0" y="304800"/>
                </a:lnTo>
                <a:lnTo>
                  <a:pt x="381000" y="304800"/>
                </a:lnTo>
                <a:close/>
              </a:path>
            </a:pathLst>
          </a:cu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13</xdr:col>
      <xdr:colOff>828675</xdr:colOff>
      <xdr:row>3</xdr:row>
      <xdr:rowOff>342899</xdr:rowOff>
    </xdr:from>
    <xdr:to>
      <xdr:col>13</xdr:col>
      <xdr:colOff>1285874</xdr:colOff>
      <xdr:row>5</xdr:row>
      <xdr:rowOff>38100</xdr:rowOff>
    </xdr:to>
    <xdr:sp macro="" textlink="">
      <xdr:nvSpPr>
        <xdr:cNvPr id="25" name="円/楕円 13"/>
        <xdr:cNvSpPr/>
      </xdr:nvSpPr>
      <xdr:spPr>
        <a:xfrm>
          <a:off x="7210425" y="1133474"/>
          <a:ext cx="457199" cy="400051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600"/>
            </a:lnSpc>
          </a:pPr>
          <a:r>
            <a:rPr kumimoji="1" lang="ja-JP" altLang="en-US" sz="800" b="1">
              <a:solidFill>
                <a:srgbClr val="C00000"/>
              </a:solidFill>
            </a:rPr>
            <a:t>駿河</a:t>
          </a:r>
          <a:endParaRPr kumimoji="1" lang="en-US" altLang="ja-JP" sz="800" b="1">
            <a:solidFill>
              <a:srgbClr val="C00000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835371</xdr:colOff>
      <xdr:row>6</xdr:row>
      <xdr:rowOff>269144</xdr:rowOff>
    </xdr:from>
    <xdr:to>
      <xdr:col>13</xdr:col>
      <xdr:colOff>1268629</xdr:colOff>
      <xdr:row>7</xdr:row>
      <xdr:rowOff>304800</xdr:rowOff>
    </xdr:to>
    <xdr:sp macro="" textlink="">
      <xdr:nvSpPr>
        <xdr:cNvPr id="26" name="円/楕円 24"/>
        <xdr:cNvSpPr/>
      </xdr:nvSpPr>
      <xdr:spPr>
        <a:xfrm>
          <a:off x="7217121" y="2116994"/>
          <a:ext cx="433258" cy="388081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600"/>
            </a:lnSpc>
          </a:pPr>
          <a:r>
            <a:rPr kumimoji="1" lang="ja-JP" altLang="en-US" sz="800" b="1">
              <a:solidFill>
                <a:srgbClr val="C00000"/>
              </a:solidFill>
            </a:rPr>
            <a:t>川崎</a:t>
          </a:r>
          <a:endParaRPr kumimoji="1" lang="en-US" altLang="ja-JP" sz="800" b="1">
            <a:solidFill>
              <a:srgbClr val="C00000"/>
            </a:solidFill>
          </a:endParaRPr>
        </a:p>
        <a:p>
          <a:pPr algn="l">
            <a:lnSpc>
              <a:spcPts val="1100"/>
            </a:lnSpc>
          </a:pPr>
          <a:endParaRPr kumimoji="1" lang="ja-JP" altLang="en-US" sz="1100">
            <a:solidFill>
              <a:srgbClr val="C00000"/>
            </a:solidFill>
          </a:endParaRPr>
        </a:p>
      </xdr:txBody>
    </xdr:sp>
    <xdr:clientData/>
  </xdr:twoCellAnchor>
  <xdr:twoCellAnchor>
    <xdr:from>
      <xdr:col>12</xdr:col>
      <xdr:colOff>428624</xdr:colOff>
      <xdr:row>4</xdr:row>
      <xdr:rowOff>257175</xdr:rowOff>
    </xdr:from>
    <xdr:to>
      <xdr:col>13</xdr:col>
      <xdr:colOff>161925</xdr:colOff>
      <xdr:row>7</xdr:row>
      <xdr:rowOff>19050</xdr:rowOff>
    </xdr:to>
    <xdr:grpSp>
      <xdr:nvGrpSpPr>
        <xdr:cNvPr id="31" name="グループ化 30"/>
        <xdr:cNvGrpSpPr/>
      </xdr:nvGrpSpPr>
      <xdr:grpSpPr>
        <a:xfrm>
          <a:off x="5505449" y="1400175"/>
          <a:ext cx="1038226" cy="819150"/>
          <a:chOff x="5867399" y="1343025"/>
          <a:chExt cx="1038226" cy="581025"/>
        </a:xfrm>
      </xdr:grpSpPr>
      <xdr:sp macro="" textlink="">
        <xdr:nvSpPr>
          <xdr:cNvPr id="32" name="四角形吹き出し 31"/>
          <xdr:cNvSpPr/>
        </xdr:nvSpPr>
        <xdr:spPr>
          <a:xfrm>
            <a:off x="5915025" y="1619250"/>
            <a:ext cx="990600" cy="304800"/>
          </a:xfrm>
          <a:prstGeom prst="wedgeRectCallout">
            <a:avLst>
              <a:gd name="adj1" fmla="val -49961"/>
              <a:gd name="adj2" fmla="val 104649"/>
            </a:avLst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氏名は自署</a:t>
            </a:r>
          </a:p>
        </xdr:txBody>
      </xdr:sp>
      <xdr:sp macro="" textlink="">
        <xdr:nvSpPr>
          <xdr:cNvPr id="33" name="フリーフォーム 32"/>
          <xdr:cNvSpPr/>
        </xdr:nvSpPr>
        <xdr:spPr>
          <a:xfrm>
            <a:off x="5867399" y="1343025"/>
            <a:ext cx="590550" cy="342900"/>
          </a:xfrm>
          <a:custGeom>
            <a:avLst/>
            <a:gdLst>
              <a:gd name="connsiteX0" fmla="*/ 590550 w 590550"/>
              <a:gd name="connsiteY0" fmla="*/ 295275 h 342900"/>
              <a:gd name="connsiteX1" fmla="*/ 0 w 590550"/>
              <a:gd name="connsiteY1" fmla="*/ 0 h 342900"/>
              <a:gd name="connsiteX2" fmla="*/ 352425 w 590550"/>
              <a:gd name="connsiteY2" fmla="*/ 342900 h 342900"/>
              <a:gd name="connsiteX3" fmla="*/ 590550 w 590550"/>
              <a:gd name="connsiteY3" fmla="*/ 295275 h 342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90550" h="342900">
                <a:moveTo>
                  <a:pt x="590550" y="295275"/>
                </a:moveTo>
                <a:lnTo>
                  <a:pt x="0" y="0"/>
                </a:lnTo>
                <a:lnTo>
                  <a:pt x="352425" y="342900"/>
                </a:lnTo>
                <a:lnTo>
                  <a:pt x="590550" y="295275"/>
                </a:lnTo>
                <a:close/>
              </a:path>
            </a:pathLst>
          </a:cu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11</xdr:col>
      <xdr:colOff>361950</xdr:colOff>
      <xdr:row>28</xdr:row>
      <xdr:rowOff>152400</xdr:rowOff>
    </xdr:from>
    <xdr:to>
      <xdr:col>13</xdr:col>
      <xdr:colOff>1123950</xdr:colOff>
      <xdr:row>29</xdr:row>
      <xdr:rowOff>190500</xdr:rowOff>
    </xdr:to>
    <xdr:sp macro="" textlink="">
      <xdr:nvSpPr>
        <xdr:cNvPr id="30" name="四角形吹き出し 29"/>
        <xdr:cNvSpPr/>
      </xdr:nvSpPr>
      <xdr:spPr>
        <a:xfrm>
          <a:off x="4162425" y="7934325"/>
          <a:ext cx="3343275" cy="304800"/>
        </a:xfrm>
        <a:prstGeom prst="wedgeRectCallout">
          <a:avLst>
            <a:gd name="adj1" fmla="val 37789"/>
            <a:gd name="adj2" fmla="val -195351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いつ勤務を振り替える分かるように記入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Zeros="0" tabSelected="1" view="pageBreakPreview" zoomScaleNormal="100" zoomScaleSheetLayoutView="100" workbookViewId="0">
      <selection activeCell="A7" sqref="A7"/>
    </sheetView>
  </sheetViews>
  <sheetFormatPr defaultRowHeight="18.75" x14ac:dyDescent="0.4"/>
  <cols>
    <col min="1" max="1" width="4.5" customWidth="1"/>
    <col min="2" max="2" width="5.875" customWidth="1"/>
    <col min="3" max="3" width="3.875" customWidth="1"/>
    <col min="4" max="4" width="2.375" customWidth="1"/>
    <col min="5" max="6" width="4" customWidth="1"/>
    <col min="7" max="7" width="2.375" customWidth="1"/>
    <col min="8" max="8" width="4" customWidth="1"/>
    <col min="9" max="9" width="4.875" customWidth="1"/>
    <col min="10" max="10" width="4.125" customWidth="1"/>
    <col min="11" max="11" width="9.875" customWidth="1"/>
    <col min="12" max="12" width="16.75" customWidth="1"/>
    <col min="13" max="13" width="17.125" customWidth="1"/>
    <col min="14" max="14" width="17.5" customWidth="1"/>
    <col min="15" max="15" width="9" customWidth="1"/>
  </cols>
  <sheetData>
    <row r="1" spans="1:32" x14ac:dyDescent="0.4">
      <c r="A1" s="30"/>
      <c r="B1" s="30"/>
      <c r="C1" s="30"/>
      <c r="D1" s="30"/>
      <c r="E1" s="30"/>
      <c r="F1" s="107">
        <v>2020</v>
      </c>
      <c r="G1" s="107"/>
      <c r="H1" s="107"/>
      <c r="I1" s="30" t="s">
        <v>16</v>
      </c>
      <c r="J1" s="41">
        <v>4</v>
      </c>
      <c r="K1" s="30" t="s">
        <v>17</v>
      </c>
      <c r="L1" s="30"/>
      <c r="M1" s="30"/>
      <c r="N1" s="3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9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34.5" customHeight="1" x14ac:dyDescent="0.15">
      <c r="A3" s="108" t="s">
        <v>36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2" t="s">
        <v>0</v>
      </c>
      <c r="M3" s="13"/>
      <c r="N3" s="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7.75" customHeight="1" x14ac:dyDescent="0.4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73" t="s">
        <v>34</v>
      </c>
      <c r="M4" s="73"/>
      <c r="N4" s="7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7.75" customHeight="1" x14ac:dyDescent="0.4">
      <c r="A5" s="77" t="s">
        <v>32</v>
      </c>
      <c r="B5" s="78"/>
      <c r="C5" s="78"/>
      <c r="D5" s="78"/>
      <c r="E5" s="78"/>
      <c r="F5" s="78"/>
      <c r="G5" s="79"/>
      <c r="H5" s="79"/>
      <c r="I5" s="80"/>
      <c r="J5" s="81"/>
      <c r="K5" s="77"/>
      <c r="L5" s="22" t="s">
        <v>2</v>
      </c>
      <c r="M5" s="23"/>
      <c r="N5" s="22" t="s">
        <v>3</v>
      </c>
      <c r="O5" s="2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7.75" customHeight="1" x14ac:dyDescent="0.15">
      <c r="A6" s="77" t="s">
        <v>33</v>
      </c>
      <c r="B6" s="77"/>
      <c r="C6" s="77"/>
      <c r="D6" s="77"/>
      <c r="E6" s="77"/>
      <c r="F6" s="77"/>
      <c r="G6" s="77"/>
      <c r="H6" s="77"/>
      <c r="I6" s="80"/>
      <c r="J6" s="81"/>
      <c r="K6" s="82"/>
      <c r="L6" s="15" t="s">
        <v>4</v>
      </c>
      <c r="M6" s="14"/>
      <c r="N6" s="14"/>
      <c r="O6" s="2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7.75" customHeight="1" x14ac:dyDescent="0.4">
      <c r="A7" s="77" t="s">
        <v>1</v>
      </c>
      <c r="B7" s="78"/>
      <c r="C7" s="78"/>
      <c r="D7" s="78"/>
      <c r="E7" s="78"/>
      <c r="F7" s="78"/>
      <c r="G7" s="78"/>
      <c r="H7" s="78"/>
      <c r="I7" s="80"/>
      <c r="J7" s="81"/>
      <c r="K7" s="83"/>
      <c r="L7" s="73" t="s">
        <v>35</v>
      </c>
      <c r="M7" s="74"/>
      <c r="N7" s="74"/>
      <c r="O7" s="2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7.75" customHeight="1" x14ac:dyDescent="0.4">
      <c r="A8" s="75" t="s">
        <v>30</v>
      </c>
      <c r="B8" s="75"/>
      <c r="C8" s="109"/>
      <c r="D8" s="109"/>
      <c r="E8" s="109"/>
      <c r="F8" s="109"/>
      <c r="G8" s="75" t="s">
        <v>31</v>
      </c>
      <c r="H8" s="109"/>
      <c r="I8" s="109"/>
      <c r="J8" s="109"/>
      <c r="K8" s="76"/>
      <c r="L8" s="35" t="s">
        <v>5</v>
      </c>
      <c r="M8" s="24"/>
      <c r="N8" s="22" t="s">
        <v>3</v>
      </c>
      <c r="O8" s="2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9.75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7.25" customHeight="1" x14ac:dyDescent="0.4">
      <c r="A10" s="25">
        <f>J1</f>
        <v>4</v>
      </c>
      <c r="B10" s="4" t="s">
        <v>6</v>
      </c>
      <c r="C10" s="106" t="s">
        <v>7</v>
      </c>
      <c r="D10" s="106"/>
      <c r="E10" s="106"/>
      <c r="F10" s="106"/>
      <c r="G10" s="106"/>
      <c r="H10" s="106"/>
      <c r="I10" s="106"/>
      <c r="J10" s="106"/>
      <c r="K10" s="106"/>
      <c r="L10" s="98" t="s">
        <v>8</v>
      </c>
      <c r="M10" s="99"/>
      <c r="N10" s="95" t="s">
        <v>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7.75" customHeight="1" x14ac:dyDescent="0.4">
      <c r="A11" s="5" t="s">
        <v>10</v>
      </c>
      <c r="B11" s="6" t="s">
        <v>11</v>
      </c>
      <c r="C11" s="102" t="s">
        <v>12</v>
      </c>
      <c r="D11" s="103"/>
      <c r="E11" s="104"/>
      <c r="F11" s="102" t="s">
        <v>12</v>
      </c>
      <c r="G11" s="103"/>
      <c r="H11" s="104"/>
      <c r="I11" s="105" t="s">
        <v>13</v>
      </c>
      <c r="J11" s="105"/>
      <c r="K11" s="31" t="s">
        <v>14</v>
      </c>
      <c r="L11" s="100"/>
      <c r="M11" s="101"/>
      <c r="N11" s="9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1" customHeight="1" x14ac:dyDescent="0.4">
      <c r="A12" s="6">
        <v>1</v>
      </c>
      <c r="B12" s="7">
        <f>IF($J$1&gt;0,WEEKDAY(DATE($F$1,$J$1,A12)),"")</f>
        <v>4</v>
      </c>
      <c r="C12" s="70"/>
      <c r="D12" s="27" t="str">
        <f>IF(ISBLANK(C12),"","-")</f>
        <v/>
      </c>
      <c r="E12" s="71"/>
      <c r="F12" s="70"/>
      <c r="G12" s="27" t="str">
        <f>IF(ISBLANK(F12),"","-")</f>
        <v/>
      </c>
      <c r="H12" s="71"/>
      <c r="I12" s="93">
        <f>IF(F12=0,0,(F12-E12)*24)</f>
        <v>0</v>
      </c>
      <c r="J12" s="94"/>
      <c r="K12" s="29">
        <f>((E12-C12)+(H12-F12))*24</f>
        <v>0</v>
      </c>
      <c r="L12" s="84"/>
      <c r="M12" s="85"/>
      <c r="N12" s="7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 x14ac:dyDescent="0.4">
      <c r="A13" s="9">
        <v>2</v>
      </c>
      <c r="B13" s="7">
        <f t="shared" ref="B13:B39" si="0">IF($J$1&gt;0,WEEKDAY(DATE($F$1,$J$1,A13)),"")</f>
        <v>5</v>
      </c>
      <c r="C13" s="70"/>
      <c r="D13" s="27" t="str">
        <f t="shared" ref="D13:D42" si="1">IF(ISBLANK(C13),"","-")</f>
        <v/>
      </c>
      <c r="E13" s="71"/>
      <c r="F13" s="70"/>
      <c r="G13" s="27" t="str">
        <f t="shared" ref="G13:G42" si="2">IF(ISBLANK(F13),"","-")</f>
        <v/>
      </c>
      <c r="H13" s="71"/>
      <c r="I13" s="93">
        <f t="shared" ref="I13:I42" si="3">IF(F13=0,0,(F13-E13)*24)</f>
        <v>0</v>
      </c>
      <c r="J13" s="94"/>
      <c r="K13" s="29">
        <f t="shared" ref="K13:K42" si="4">((E13-C13)+(H13-F13))*24</f>
        <v>0</v>
      </c>
      <c r="L13" s="84"/>
      <c r="M13" s="85"/>
      <c r="N13" s="7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 x14ac:dyDescent="0.4">
      <c r="A14" s="9">
        <v>3</v>
      </c>
      <c r="B14" s="7">
        <f t="shared" si="0"/>
        <v>6</v>
      </c>
      <c r="C14" s="70"/>
      <c r="D14" s="27" t="str">
        <f t="shared" si="1"/>
        <v/>
      </c>
      <c r="E14" s="71"/>
      <c r="F14" s="70"/>
      <c r="G14" s="27" t="str">
        <f t="shared" si="2"/>
        <v/>
      </c>
      <c r="H14" s="71"/>
      <c r="I14" s="93">
        <f t="shared" si="3"/>
        <v>0</v>
      </c>
      <c r="J14" s="94"/>
      <c r="K14" s="29">
        <f t="shared" si="4"/>
        <v>0</v>
      </c>
      <c r="L14" s="84"/>
      <c r="M14" s="85"/>
      <c r="N14" s="7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21" customHeight="1" x14ac:dyDescent="0.4">
      <c r="A15" s="6">
        <v>4</v>
      </c>
      <c r="B15" s="7">
        <f t="shared" si="0"/>
        <v>7</v>
      </c>
      <c r="C15" s="70"/>
      <c r="D15" s="27" t="str">
        <f t="shared" si="1"/>
        <v/>
      </c>
      <c r="E15" s="71"/>
      <c r="F15" s="70"/>
      <c r="G15" s="27" t="str">
        <f t="shared" si="2"/>
        <v/>
      </c>
      <c r="H15" s="71"/>
      <c r="I15" s="93">
        <f t="shared" si="3"/>
        <v>0</v>
      </c>
      <c r="J15" s="94"/>
      <c r="K15" s="29">
        <f t="shared" si="4"/>
        <v>0</v>
      </c>
      <c r="L15" s="84"/>
      <c r="M15" s="85"/>
      <c r="N15" s="7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21" customHeight="1" x14ac:dyDescent="0.4">
      <c r="A16" s="6">
        <v>5</v>
      </c>
      <c r="B16" s="7">
        <f t="shared" si="0"/>
        <v>1</v>
      </c>
      <c r="C16" s="70"/>
      <c r="D16" s="27" t="str">
        <f t="shared" si="1"/>
        <v/>
      </c>
      <c r="E16" s="71"/>
      <c r="F16" s="70"/>
      <c r="G16" s="27" t="str">
        <f t="shared" si="2"/>
        <v/>
      </c>
      <c r="H16" s="71"/>
      <c r="I16" s="93">
        <f t="shared" si="3"/>
        <v>0</v>
      </c>
      <c r="J16" s="94"/>
      <c r="K16" s="29">
        <f t="shared" si="4"/>
        <v>0</v>
      </c>
      <c r="L16" s="84"/>
      <c r="M16" s="85"/>
      <c r="N16" s="7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1" customHeight="1" x14ac:dyDescent="0.4">
      <c r="A17" s="6">
        <v>6</v>
      </c>
      <c r="B17" s="7">
        <f t="shared" si="0"/>
        <v>2</v>
      </c>
      <c r="C17" s="70"/>
      <c r="D17" s="27" t="str">
        <f t="shared" si="1"/>
        <v/>
      </c>
      <c r="E17" s="71"/>
      <c r="F17" s="70"/>
      <c r="G17" s="27" t="str">
        <f t="shared" si="2"/>
        <v/>
      </c>
      <c r="H17" s="71"/>
      <c r="I17" s="93">
        <f t="shared" si="3"/>
        <v>0</v>
      </c>
      <c r="J17" s="94"/>
      <c r="K17" s="29">
        <f t="shared" si="4"/>
        <v>0</v>
      </c>
      <c r="L17" s="84"/>
      <c r="M17" s="85"/>
      <c r="N17" s="72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 x14ac:dyDescent="0.4">
      <c r="A18" s="6">
        <v>7</v>
      </c>
      <c r="B18" s="7">
        <f t="shared" si="0"/>
        <v>3</v>
      </c>
      <c r="C18" s="70"/>
      <c r="D18" s="27" t="str">
        <f t="shared" si="1"/>
        <v/>
      </c>
      <c r="E18" s="71"/>
      <c r="F18" s="70"/>
      <c r="G18" s="27" t="str">
        <f t="shared" si="2"/>
        <v/>
      </c>
      <c r="H18" s="71"/>
      <c r="I18" s="93">
        <f t="shared" si="3"/>
        <v>0</v>
      </c>
      <c r="J18" s="94"/>
      <c r="K18" s="29">
        <f t="shared" si="4"/>
        <v>0</v>
      </c>
      <c r="L18" s="84"/>
      <c r="M18" s="85"/>
      <c r="N18" s="72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 x14ac:dyDescent="0.4">
      <c r="A19" s="6">
        <v>8</v>
      </c>
      <c r="B19" s="7">
        <f t="shared" si="0"/>
        <v>4</v>
      </c>
      <c r="C19" s="70"/>
      <c r="D19" s="27" t="str">
        <f t="shared" si="1"/>
        <v/>
      </c>
      <c r="E19" s="71"/>
      <c r="F19" s="70"/>
      <c r="G19" s="27" t="str">
        <f t="shared" si="2"/>
        <v/>
      </c>
      <c r="H19" s="71"/>
      <c r="I19" s="93">
        <f t="shared" si="3"/>
        <v>0</v>
      </c>
      <c r="J19" s="94"/>
      <c r="K19" s="29">
        <f t="shared" si="4"/>
        <v>0</v>
      </c>
      <c r="L19" s="84"/>
      <c r="M19" s="85"/>
      <c r="N19" s="72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 x14ac:dyDescent="0.4">
      <c r="A20" s="6">
        <v>9</v>
      </c>
      <c r="B20" s="7">
        <f t="shared" si="0"/>
        <v>5</v>
      </c>
      <c r="C20" s="70"/>
      <c r="D20" s="27" t="str">
        <f t="shared" si="1"/>
        <v/>
      </c>
      <c r="E20" s="71"/>
      <c r="F20" s="70"/>
      <c r="G20" s="27" t="str">
        <f t="shared" si="2"/>
        <v/>
      </c>
      <c r="H20" s="71"/>
      <c r="I20" s="93">
        <f t="shared" si="3"/>
        <v>0</v>
      </c>
      <c r="J20" s="94"/>
      <c r="K20" s="29">
        <f t="shared" si="4"/>
        <v>0</v>
      </c>
      <c r="L20" s="84"/>
      <c r="M20" s="85"/>
      <c r="N20" s="72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 x14ac:dyDescent="0.4">
      <c r="A21" s="6">
        <v>10</v>
      </c>
      <c r="B21" s="7">
        <f t="shared" si="0"/>
        <v>6</v>
      </c>
      <c r="C21" s="70"/>
      <c r="D21" s="27" t="str">
        <f t="shared" si="1"/>
        <v/>
      </c>
      <c r="E21" s="71"/>
      <c r="F21" s="70"/>
      <c r="G21" s="27" t="str">
        <f t="shared" si="2"/>
        <v/>
      </c>
      <c r="H21" s="71"/>
      <c r="I21" s="93">
        <f t="shared" si="3"/>
        <v>0</v>
      </c>
      <c r="J21" s="94"/>
      <c r="K21" s="29">
        <f t="shared" si="4"/>
        <v>0</v>
      </c>
      <c r="L21" s="84"/>
      <c r="M21" s="85"/>
      <c r="N21" s="7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 x14ac:dyDescent="0.4">
      <c r="A22" s="6">
        <v>11</v>
      </c>
      <c r="B22" s="7">
        <f t="shared" si="0"/>
        <v>7</v>
      </c>
      <c r="C22" s="70"/>
      <c r="D22" s="27" t="str">
        <f t="shared" si="1"/>
        <v/>
      </c>
      <c r="E22" s="71"/>
      <c r="F22" s="70"/>
      <c r="G22" s="27" t="str">
        <f t="shared" si="2"/>
        <v/>
      </c>
      <c r="H22" s="71"/>
      <c r="I22" s="93">
        <f t="shared" si="3"/>
        <v>0</v>
      </c>
      <c r="J22" s="94"/>
      <c r="K22" s="29">
        <f t="shared" si="4"/>
        <v>0</v>
      </c>
      <c r="L22" s="84"/>
      <c r="M22" s="85"/>
      <c r="N22" s="72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 x14ac:dyDescent="0.4">
      <c r="A23" s="6">
        <v>12</v>
      </c>
      <c r="B23" s="7">
        <f t="shared" si="0"/>
        <v>1</v>
      </c>
      <c r="C23" s="70"/>
      <c r="D23" s="27" t="str">
        <f t="shared" si="1"/>
        <v/>
      </c>
      <c r="E23" s="71"/>
      <c r="F23" s="70"/>
      <c r="G23" s="27" t="str">
        <f t="shared" si="2"/>
        <v/>
      </c>
      <c r="H23" s="71"/>
      <c r="I23" s="93">
        <f t="shared" si="3"/>
        <v>0</v>
      </c>
      <c r="J23" s="94"/>
      <c r="K23" s="29">
        <f t="shared" si="4"/>
        <v>0</v>
      </c>
      <c r="L23" s="84"/>
      <c r="M23" s="85"/>
      <c r="N23" s="72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 x14ac:dyDescent="0.4">
      <c r="A24" s="6">
        <v>13</v>
      </c>
      <c r="B24" s="7">
        <f t="shared" si="0"/>
        <v>2</v>
      </c>
      <c r="C24" s="70"/>
      <c r="D24" s="27" t="str">
        <f t="shared" si="1"/>
        <v/>
      </c>
      <c r="E24" s="71"/>
      <c r="F24" s="70"/>
      <c r="G24" s="27" t="str">
        <f t="shared" si="2"/>
        <v/>
      </c>
      <c r="H24" s="71"/>
      <c r="I24" s="93">
        <f t="shared" si="3"/>
        <v>0</v>
      </c>
      <c r="J24" s="94"/>
      <c r="K24" s="29">
        <f t="shared" si="4"/>
        <v>0</v>
      </c>
      <c r="L24" s="84"/>
      <c r="M24" s="85"/>
      <c r="N24" s="72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 x14ac:dyDescent="0.4">
      <c r="A25" s="6">
        <v>14</v>
      </c>
      <c r="B25" s="7">
        <f t="shared" si="0"/>
        <v>3</v>
      </c>
      <c r="C25" s="70"/>
      <c r="D25" s="27" t="str">
        <f t="shared" si="1"/>
        <v/>
      </c>
      <c r="E25" s="71"/>
      <c r="F25" s="70"/>
      <c r="G25" s="27" t="str">
        <f t="shared" si="2"/>
        <v/>
      </c>
      <c r="H25" s="71"/>
      <c r="I25" s="93">
        <f t="shared" si="3"/>
        <v>0</v>
      </c>
      <c r="J25" s="94"/>
      <c r="K25" s="29">
        <f t="shared" si="4"/>
        <v>0</v>
      </c>
      <c r="L25" s="84"/>
      <c r="M25" s="85"/>
      <c r="N25" s="72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 x14ac:dyDescent="0.4">
      <c r="A26" s="6">
        <v>15</v>
      </c>
      <c r="B26" s="7">
        <f t="shared" si="0"/>
        <v>4</v>
      </c>
      <c r="C26" s="70"/>
      <c r="D26" s="27" t="str">
        <f t="shared" si="1"/>
        <v/>
      </c>
      <c r="E26" s="71"/>
      <c r="F26" s="70"/>
      <c r="G26" s="27" t="str">
        <f t="shared" si="2"/>
        <v/>
      </c>
      <c r="H26" s="71"/>
      <c r="I26" s="93">
        <f t="shared" si="3"/>
        <v>0</v>
      </c>
      <c r="J26" s="94"/>
      <c r="K26" s="29">
        <f t="shared" si="4"/>
        <v>0</v>
      </c>
      <c r="L26" s="84"/>
      <c r="M26" s="85"/>
      <c r="N26" s="72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1" customHeight="1" x14ac:dyDescent="0.4">
      <c r="A27" s="6">
        <v>16</v>
      </c>
      <c r="B27" s="7">
        <f t="shared" si="0"/>
        <v>5</v>
      </c>
      <c r="C27" s="70"/>
      <c r="D27" s="27" t="str">
        <f t="shared" si="1"/>
        <v/>
      </c>
      <c r="E27" s="71"/>
      <c r="F27" s="70"/>
      <c r="G27" s="27" t="str">
        <f t="shared" si="2"/>
        <v/>
      </c>
      <c r="H27" s="71"/>
      <c r="I27" s="93">
        <f t="shared" si="3"/>
        <v>0</v>
      </c>
      <c r="J27" s="94"/>
      <c r="K27" s="29">
        <f t="shared" si="4"/>
        <v>0</v>
      </c>
      <c r="L27" s="84"/>
      <c r="M27" s="85"/>
      <c r="N27" s="72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21" customHeight="1" x14ac:dyDescent="0.4">
      <c r="A28" s="6">
        <v>17</v>
      </c>
      <c r="B28" s="7">
        <f t="shared" si="0"/>
        <v>6</v>
      </c>
      <c r="C28" s="70"/>
      <c r="D28" s="27" t="str">
        <f t="shared" si="1"/>
        <v/>
      </c>
      <c r="E28" s="71"/>
      <c r="F28" s="70"/>
      <c r="G28" s="27" t="str">
        <f t="shared" si="2"/>
        <v/>
      </c>
      <c r="H28" s="71"/>
      <c r="I28" s="93">
        <f t="shared" si="3"/>
        <v>0</v>
      </c>
      <c r="J28" s="94"/>
      <c r="K28" s="29">
        <f t="shared" si="4"/>
        <v>0</v>
      </c>
      <c r="L28" s="84"/>
      <c r="M28" s="85"/>
      <c r="N28" s="72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1" customHeight="1" x14ac:dyDescent="0.4">
      <c r="A29" s="6">
        <v>18</v>
      </c>
      <c r="B29" s="7">
        <f t="shared" si="0"/>
        <v>7</v>
      </c>
      <c r="C29" s="70"/>
      <c r="D29" s="27" t="str">
        <f t="shared" si="1"/>
        <v/>
      </c>
      <c r="E29" s="71"/>
      <c r="F29" s="70"/>
      <c r="G29" s="27" t="str">
        <f t="shared" si="2"/>
        <v/>
      </c>
      <c r="H29" s="71"/>
      <c r="I29" s="93">
        <f t="shared" si="3"/>
        <v>0</v>
      </c>
      <c r="J29" s="94"/>
      <c r="K29" s="29">
        <f t="shared" si="4"/>
        <v>0</v>
      </c>
      <c r="L29" s="84"/>
      <c r="M29" s="85"/>
      <c r="N29" s="72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1" customHeight="1" x14ac:dyDescent="0.4">
      <c r="A30" s="6">
        <v>19</v>
      </c>
      <c r="B30" s="7">
        <f t="shared" si="0"/>
        <v>1</v>
      </c>
      <c r="C30" s="70"/>
      <c r="D30" s="27" t="str">
        <f t="shared" si="1"/>
        <v/>
      </c>
      <c r="E30" s="71"/>
      <c r="F30" s="70"/>
      <c r="G30" s="27" t="str">
        <f t="shared" si="2"/>
        <v/>
      </c>
      <c r="H30" s="71"/>
      <c r="I30" s="93">
        <f t="shared" si="3"/>
        <v>0</v>
      </c>
      <c r="J30" s="94"/>
      <c r="K30" s="29">
        <f t="shared" si="4"/>
        <v>0</v>
      </c>
      <c r="L30" s="84"/>
      <c r="M30" s="85"/>
      <c r="N30" s="7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21" customHeight="1" x14ac:dyDescent="0.4">
      <c r="A31" s="6">
        <v>20</v>
      </c>
      <c r="B31" s="7">
        <f t="shared" si="0"/>
        <v>2</v>
      </c>
      <c r="C31" s="70"/>
      <c r="D31" s="27" t="str">
        <f t="shared" si="1"/>
        <v/>
      </c>
      <c r="E31" s="71"/>
      <c r="F31" s="70"/>
      <c r="G31" s="27" t="str">
        <f t="shared" si="2"/>
        <v/>
      </c>
      <c r="H31" s="71"/>
      <c r="I31" s="93">
        <f t="shared" si="3"/>
        <v>0</v>
      </c>
      <c r="J31" s="94"/>
      <c r="K31" s="29">
        <f t="shared" si="4"/>
        <v>0</v>
      </c>
      <c r="L31" s="84"/>
      <c r="M31" s="85"/>
      <c r="N31" s="72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 x14ac:dyDescent="0.4">
      <c r="A32" s="6">
        <v>21</v>
      </c>
      <c r="B32" s="7">
        <f t="shared" si="0"/>
        <v>3</v>
      </c>
      <c r="C32" s="70"/>
      <c r="D32" s="27" t="str">
        <f t="shared" si="1"/>
        <v/>
      </c>
      <c r="E32" s="71"/>
      <c r="F32" s="70"/>
      <c r="G32" s="27" t="str">
        <f t="shared" si="2"/>
        <v/>
      </c>
      <c r="H32" s="71"/>
      <c r="I32" s="93">
        <f t="shared" si="3"/>
        <v>0</v>
      </c>
      <c r="J32" s="94"/>
      <c r="K32" s="29">
        <f t="shared" si="4"/>
        <v>0</v>
      </c>
      <c r="L32" s="84"/>
      <c r="M32" s="85"/>
      <c r="N32" s="72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 x14ac:dyDescent="0.4">
      <c r="A33" s="6">
        <v>22</v>
      </c>
      <c r="B33" s="7">
        <f t="shared" si="0"/>
        <v>4</v>
      </c>
      <c r="C33" s="70"/>
      <c r="D33" s="27" t="str">
        <f t="shared" si="1"/>
        <v/>
      </c>
      <c r="E33" s="71"/>
      <c r="F33" s="70"/>
      <c r="G33" s="27" t="str">
        <f t="shared" si="2"/>
        <v/>
      </c>
      <c r="H33" s="71"/>
      <c r="I33" s="93">
        <f t="shared" si="3"/>
        <v>0</v>
      </c>
      <c r="J33" s="94"/>
      <c r="K33" s="29">
        <f t="shared" si="4"/>
        <v>0</v>
      </c>
      <c r="L33" s="84"/>
      <c r="M33" s="85"/>
      <c r="N33" s="72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 x14ac:dyDescent="0.4">
      <c r="A34" s="6">
        <v>23</v>
      </c>
      <c r="B34" s="7">
        <f t="shared" si="0"/>
        <v>5</v>
      </c>
      <c r="C34" s="70"/>
      <c r="D34" s="27" t="str">
        <f t="shared" si="1"/>
        <v/>
      </c>
      <c r="E34" s="71"/>
      <c r="F34" s="70"/>
      <c r="G34" s="27" t="str">
        <f t="shared" si="2"/>
        <v/>
      </c>
      <c r="H34" s="71"/>
      <c r="I34" s="93">
        <f t="shared" si="3"/>
        <v>0</v>
      </c>
      <c r="J34" s="94"/>
      <c r="K34" s="29">
        <f t="shared" si="4"/>
        <v>0</v>
      </c>
      <c r="L34" s="84"/>
      <c r="M34" s="85"/>
      <c r="N34" s="72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 x14ac:dyDescent="0.4">
      <c r="A35" s="6">
        <v>24</v>
      </c>
      <c r="B35" s="7">
        <f t="shared" si="0"/>
        <v>6</v>
      </c>
      <c r="C35" s="70"/>
      <c r="D35" s="27" t="str">
        <f t="shared" si="1"/>
        <v/>
      </c>
      <c r="E35" s="71"/>
      <c r="F35" s="70"/>
      <c r="G35" s="27" t="str">
        <f t="shared" si="2"/>
        <v/>
      </c>
      <c r="H35" s="71"/>
      <c r="I35" s="93">
        <f t="shared" si="3"/>
        <v>0</v>
      </c>
      <c r="J35" s="94"/>
      <c r="K35" s="29">
        <f t="shared" si="4"/>
        <v>0</v>
      </c>
      <c r="L35" s="84"/>
      <c r="M35" s="85"/>
      <c r="N35" s="72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 x14ac:dyDescent="0.4">
      <c r="A36" s="6">
        <v>25</v>
      </c>
      <c r="B36" s="7">
        <f t="shared" si="0"/>
        <v>7</v>
      </c>
      <c r="C36" s="70"/>
      <c r="D36" s="27" t="str">
        <f t="shared" si="1"/>
        <v/>
      </c>
      <c r="E36" s="71"/>
      <c r="F36" s="70"/>
      <c r="G36" s="27" t="str">
        <f t="shared" si="2"/>
        <v/>
      </c>
      <c r="H36" s="71"/>
      <c r="I36" s="93">
        <f t="shared" si="3"/>
        <v>0</v>
      </c>
      <c r="J36" s="94"/>
      <c r="K36" s="29">
        <f t="shared" si="4"/>
        <v>0</v>
      </c>
      <c r="L36" s="84"/>
      <c r="M36" s="85"/>
      <c r="N36" s="72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 x14ac:dyDescent="0.4">
      <c r="A37" s="6">
        <v>26</v>
      </c>
      <c r="B37" s="7">
        <f t="shared" si="0"/>
        <v>1</v>
      </c>
      <c r="C37" s="70"/>
      <c r="D37" s="27" t="str">
        <f t="shared" si="1"/>
        <v/>
      </c>
      <c r="E37" s="71"/>
      <c r="F37" s="70"/>
      <c r="G37" s="27" t="str">
        <f t="shared" si="2"/>
        <v/>
      </c>
      <c r="H37" s="71"/>
      <c r="I37" s="93">
        <f t="shared" si="3"/>
        <v>0</v>
      </c>
      <c r="J37" s="94"/>
      <c r="K37" s="29">
        <f t="shared" si="4"/>
        <v>0</v>
      </c>
      <c r="L37" s="84"/>
      <c r="M37" s="85"/>
      <c r="N37" s="72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 x14ac:dyDescent="0.4">
      <c r="A38" s="6">
        <v>27</v>
      </c>
      <c r="B38" s="7">
        <f t="shared" si="0"/>
        <v>2</v>
      </c>
      <c r="C38" s="70"/>
      <c r="D38" s="27" t="str">
        <f t="shared" si="1"/>
        <v/>
      </c>
      <c r="E38" s="71"/>
      <c r="F38" s="70"/>
      <c r="G38" s="27" t="str">
        <f t="shared" si="2"/>
        <v/>
      </c>
      <c r="H38" s="71"/>
      <c r="I38" s="93">
        <f t="shared" si="3"/>
        <v>0</v>
      </c>
      <c r="J38" s="94"/>
      <c r="K38" s="29">
        <f t="shared" si="4"/>
        <v>0</v>
      </c>
      <c r="L38" s="84"/>
      <c r="M38" s="85"/>
      <c r="N38" s="72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 x14ac:dyDescent="0.4">
      <c r="A39" s="6">
        <v>28</v>
      </c>
      <c r="B39" s="7">
        <f t="shared" si="0"/>
        <v>3</v>
      </c>
      <c r="C39" s="70"/>
      <c r="D39" s="27" t="str">
        <f t="shared" si="1"/>
        <v/>
      </c>
      <c r="E39" s="71"/>
      <c r="F39" s="70"/>
      <c r="G39" s="27" t="str">
        <f t="shared" si="2"/>
        <v/>
      </c>
      <c r="H39" s="71"/>
      <c r="I39" s="93">
        <f t="shared" si="3"/>
        <v>0</v>
      </c>
      <c r="J39" s="94"/>
      <c r="K39" s="29">
        <f t="shared" si="4"/>
        <v>0</v>
      </c>
      <c r="L39" s="84"/>
      <c r="M39" s="85"/>
      <c r="N39" s="72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 x14ac:dyDescent="0.4">
      <c r="A40" s="6">
        <f>IF(F1=2012,29,IF(F1=2016,29,IF(F1=2020,29,IF(F1=2024,29,IF(F1=2028,29,IF(F1=2032,29,IF(J1=2," ",29)))))))</f>
        <v>29</v>
      </c>
      <c r="B40" s="7">
        <f>IF($J$1&gt;0,IF(A40=29,WEEKDAY(DATE($F$1,$J$1,A40)),""),"")</f>
        <v>4</v>
      </c>
      <c r="C40" s="70"/>
      <c r="D40" s="27" t="str">
        <f t="shared" si="1"/>
        <v/>
      </c>
      <c r="E40" s="71"/>
      <c r="F40" s="70"/>
      <c r="G40" s="27" t="str">
        <f t="shared" si="2"/>
        <v/>
      </c>
      <c r="H40" s="71"/>
      <c r="I40" s="93">
        <f t="shared" si="3"/>
        <v>0</v>
      </c>
      <c r="J40" s="94"/>
      <c r="K40" s="29">
        <f t="shared" si="4"/>
        <v>0</v>
      </c>
      <c r="L40" s="84"/>
      <c r="M40" s="85"/>
      <c r="N40" s="72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 x14ac:dyDescent="0.4">
      <c r="A41" s="6">
        <f>IF(J1=2," ",30)</f>
        <v>30</v>
      </c>
      <c r="B41" s="7">
        <f>IF($J$1&gt;0,IF(A41=30,WEEKDAY(DATE($F$1,$J$1,A41)),""),"")</f>
        <v>5</v>
      </c>
      <c r="C41" s="70"/>
      <c r="D41" s="27" t="str">
        <f t="shared" si="1"/>
        <v/>
      </c>
      <c r="E41" s="71"/>
      <c r="F41" s="70"/>
      <c r="G41" s="27" t="str">
        <f t="shared" si="2"/>
        <v/>
      </c>
      <c r="H41" s="71"/>
      <c r="I41" s="93">
        <f t="shared" si="3"/>
        <v>0</v>
      </c>
      <c r="J41" s="94"/>
      <c r="K41" s="29">
        <f t="shared" si="4"/>
        <v>0</v>
      </c>
      <c r="L41" s="84"/>
      <c r="M41" s="85"/>
      <c r="N41" s="7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1" customHeight="1" x14ac:dyDescent="0.4">
      <c r="A42" s="6" t="str">
        <f>IF(J1=1,31,IF(J1=3,31,IF(J1=5,31,IF(J1=7,31,IF(J1=8,31,IF(J1=10,31,IF(J1=12,31,"")))))))</f>
        <v/>
      </c>
      <c r="B42" s="7" t="str">
        <f>IF($J$1&gt;0,IF(A42=31,WEEKDAY(DATE($F$1,$J$1,A42)),""),"")</f>
        <v/>
      </c>
      <c r="C42" s="70"/>
      <c r="D42" s="27" t="str">
        <f t="shared" si="1"/>
        <v/>
      </c>
      <c r="E42" s="71"/>
      <c r="F42" s="70"/>
      <c r="G42" s="27" t="str">
        <f t="shared" si="2"/>
        <v/>
      </c>
      <c r="H42" s="71"/>
      <c r="I42" s="93">
        <f t="shared" si="3"/>
        <v>0</v>
      </c>
      <c r="J42" s="94"/>
      <c r="K42" s="29">
        <f t="shared" si="4"/>
        <v>0</v>
      </c>
      <c r="L42" s="84"/>
      <c r="M42" s="85"/>
      <c r="N42" s="72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 x14ac:dyDescent="0.4">
      <c r="A43" s="86" t="s">
        <v>15</v>
      </c>
      <c r="B43" s="87"/>
      <c r="C43" s="90"/>
      <c r="D43" s="91"/>
      <c r="E43" s="92"/>
      <c r="F43" s="90"/>
      <c r="G43" s="91"/>
      <c r="H43" s="92"/>
      <c r="I43" s="93">
        <f>SUM(I12:I42)</f>
        <v>0</v>
      </c>
      <c r="J43" s="94"/>
      <c r="K43" s="29">
        <f>SUM(K12:K42)</f>
        <v>0</v>
      </c>
      <c r="L43" s="88"/>
      <c r="M43" s="89"/>
      <c r="N43" s="1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20"/>
      <c r="L44" s="20"/>
      <c r="M44" s="10"/>
      <c r="N44" s="1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4">
      <c r="A45" s="2"/>
      <c r="B45" s="97"/>
      <c r="C45" s="97"/>
      <c r="D45" s="97"/>
      <c r="E45" s="97"/>
      <c r="F45" s="97"/>
      <c r="G45" s="3"/>
      <c r="H45" s="3"/>
      <c r="I45" s="2"/>
      <c r="J45" s="3"/>
      <c r="K45" s="2"/>
      <c r="L45" s="3"/>
      <c r="M45" s="3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4">
      <c r="A46" s="2"/>
      <c r="B46" s="97"/>
      <c r="C46" s="97"/>
      <c r="D46" s="97"/>
      <c r="E46" s="97"/>
      <c r="F46" s="97"/>
      <c r="G46" s="3"/>
      <c r="H46" s="3"/>
      <c r="I46" s="2"/>
      <c r="J46" s="3"/>
      <c r="K46" s="3"/>
      <c r="L46" s="3"/>
      <c r="M46" s="3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4">
      <c r="A47" s="2"/>
      <c r="B47" s="97"/>
      <c r="C47" s="97"/>
      <c r="D47" s="97"/>
      <c r="E47" s="97"/>
      <c r="F47" s="97"/>
      <c r="G47" s="3"/>
      <c r="H47" s="3"/>
      <c r="I47" s="2"/>
      <c r="J47" s="3"/>
      <c r="K47" s="3"/>
      <c r="L47" s="3"/>
      <c r="M47" s="3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</sheetData>
  <mergeCells count="80">
    <mergeCell ref="C10:K10"/>
    <mergeCell ref="I14:J14"/>
    <mergeCell ref="I13:J13"/>
    <mergeCell ref="F1:H1"/>
    <mergeCell ref="I16:J16"/>
    <mergeCell ref="A3:K4"/>
    <mergeCell ref="I15:J15"/>
    <mergeCell ref="C11:E11"/>
    <mergeCell ref="C8:F8"/>
    <mergeCell ref="H8:J8"/>
    <mergeCell ref="L27:M27"/>
    <mergeCell ref="L26:M26"/>
    <mergeCell ref="L24:M24"/>
    <mergeCell ref="L20:M20"/>
    <mergeCell ref="L21:M21"/>
    <mergeCell ref="I17:J17"/>
    <mergeCell ref="F11:H11"/>
    <mergeCell ref="I26:J26"/>
    <mergeCell ref="I19:J19"/>
    <mergeCell ref="I21:J21"/>
    <mergeCell ref="I12:J12"/>
    <mergeCell ref="I11:J11"/>
    <mergeCell ref="I18:J18"/>
    <mergeCell ref="I24:J24"/>
    <mergeCell ref="I23:J23"/>
    <mergeCell ref="I22:J22"/>
    <mergeCell ref="I20:J20"/>
    <mergeCell ref="L32:M32"/>
    <mergeCell ref="I32:J32"/>
    <mergeCell ref="I31:J31"/>
    <mergeCell ref="I37:J37"/>
    <mergeCell ref="I36:J36"/>
    <mergeCell ref="B46:F46"/>
    <mergeCell ref="B47:F47"/>
    <mergeCell ref="L10:M11"/>
    <mergeCell ref="L12:M12"/>
    <mergeCell ref="L13:M13"/>
    <mergeCell ref="L14:M14"/>
    <mergeCell ref="L15:M15"/>
    <mergeCell ref="L25:M25"/>
    <mergeCell ref="L28:M28"/>
    <mergeCell ref="L29:M29"/>
    <mergeCell ref="B45:F45"/>
    <mergeCell ref="I39:J39"/>
    <mergeCell ref="I40:J40"/>
    <mergeCell ref="I41:J41"/>
    <mergeCell ref="I38:J38"/>
    <mergeCell ref="L38:M38"/>
    <mergeCell ref="N10:N11"/>
    <mergeCell ref="L39:M39"/>
    <mergeCell ref="L40:M40"/>
    <mergeCell ref="L41:M41"/>
    <mergeCell ref="L42:M42"/>
    <mergeCell ref="L34:M34"/>
    <mergeCell ref="L33:M33"/>
    <mergeCell ref="L36:M36"/>
    <mergeCell ref="L18:M18"/>
    <mergeCell ref="L35:M35"/>
    <mergeCell ref="L19:M19"/>
    <mergeCell ref="L22:M22"/>
    <mergeCell ref="L23:M23"/>
    <mergeCell ref="L16:M16"/>
    <mergeCell ref="L37:M37"/>
    <mergeCell ref="L31:M31"/>
    <mergeCell ref="L17:M17"/>
    <mergeCell ref="A43:B43"/>
    <mergeCell ref="L43:M43"/>
    <mergeCell ref="C43:E43"/>
    <mergeCell ref="F43:H43"/>
    <mergeCell ref="I43:J43"/>
    <mergeCell ref="I28:J28"/>
    <mergeCell ref="L30:M30"/>
    <mergeCell ref="I27:J27"/>
    <mergeCell ref="I34:J34"/>
    <mergeCell ref="I35:J35"/>
    <mergeCell ref="I33:J33"/>
    <mergeCell ref="I42:J42"/>
    <mergeCell ref="I30:J30"/>
    <mergeCell ref="I29:J29"/>
    <mergeCell ref="I25:J25"/>
  </mergeCells>
  <phoneticPr fontId="11"/>
  <pageMargins left="0.7" right="0.7" top="0.75" bottom="0.75" header="0.3" footer="0.3"/>
  <pageSetup paperSize="9" scale="78" orientation="portrait" r:id="rId1"/>
  <colBreaks count="1" manualBreakCount="1">
    <brk id="15" max="1048575" man="1"/>
  </colBreaks>
  <ignoredErrors>
    <ignoredError sqref="D12:D42 G12:G4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38100</xdr:rowOff>
                  </from>
                  <to>
                    <xdr:col>9</xdr:col>
                    <xdr:colOff>304800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7</xdr:row>
                    <xdr:rowOff>38100</xdr:rowOff>
                  </from>
                  <to>
                    <xdr:col>5</xdr:col>
                    <xdr:colOff>285750</xdr:colOff>
                    <xdr:row>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47"/>
  <sheetViews>
    <sheetView showZeros="0" view="pageBreakPreview" topLeftCell="A5" zoomScaleNormal="100" zoomScaleSheetLayoutView="100" workbookViewId="0">
      <selection activeCell="N18" sqref="N18"/>
    </sheetView>
  </sheetViews>
  <sheetFormatPr defaultRowHeight="18.75" x14ac:dyDescent="0.4"/>
  <cols>
    <col min="1" max="1" width="4.5" customWidth="1"/>
    <col min="2" max="2" width="5.875" customWidth="1"/>
    <col min="3" max="3" width="3.875" customWidth="1"/>
    <col min="4" max="4" width="2.375" customWidth="1"/>
    <col min="5" max="6" width="4" customWidth="1"/>
    <col min="7" max="7" width="2.375" customWidth="1"/>
    <col min="8" max="8" width="4" customWidth="1"/>
    <col min="9" max="9" width="4.875" customWidth="1"/>
    <col min="10" max="10" width="4.125" customWidth="1"/>
    <col min="11" max="11" width="9.875" customWidth="1"/>
    <col min="12" max="12" width="16.75" customWidth="1"/>
    <col min="13" max="13" width="17.125" customWidth="1"/>
    <col min="14" max="14" width="17.5" customWidth="1"/>
    <col min="15" max="15" width="9" customWidth="1"/>
  </cols>
  <sheetData>
    <row r="1" spans="1:32" x14ac:dyDescent="0.4">
      <c r="A1" s="30"/>
      <c r="B1" s="30"/>
      <c r="C1" s="30"/>
      <c r="D1" s="30"/>
      <c r="E1" s="30"/>
      <c r="F1" s="118">
        <v>2020</v>
      </c>
      <c r="G1" s="118"/>
      <c r="H1" s="118"/>
      <c r="I1" s="30" t="s">
        <v>16</v>
      </c>
      <c r="J1" s="42">
        <v>4</v>
      </c>
      <c r="K1" s="30" t="s">
        <v>17</v>
      </c>
      <c r="L1" s="30"/>
      <c r="M1" s="30"/>
      <c r="N1" s="3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9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34.5" customHeight="1" x14ac:dyDescent="0.15">
      <c r="A3" s="119" t="s">
        <v>18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" t="s">
        <v>0</v>
      </c>
      <c r="M3" s="13"/>
      <c r="N3" s="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7.75" customHeight="1" x14ac:dyDescent="0.4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54" t="s">
        <v>19</v>
      </c>
      <c r="M4" s="55"/>
      <c r="N4" s="5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7.75" customHeight="1" x14ac:dyDescent="0.4">
      <c r="A5" s="44" t="s">
        <v>39</v>
      </c>
      <c r="B5" s="45"/>
      <c r="C5" s="45"/>
      <c r="D5" s="45"/>
      <c r="E5" s="45"/>
      <c r="F5" s="45"/>
      <c r="G5" s="46"/>
      <c r="H5" s="46"/>
      <c r="I5" s="47"/>
      <c r="J5" s="43"/>
      <c r="K5" s="44"/>
      <c r="L5" s="56" t="s">
        <v>37</v>
      </c>
      <c r="M5" s="57"/>
      <c r="N5" s="58" t="s">
        <v>3</v>
      </c>
      <c r="O5" s="2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7.75" customHeight="1" x14ac:dyDescent="0.15">
      <c r="A6" s="44" t="s">
        <v>40</v>
      </c>
      <c r="B6" s="44"/>
      <c r="C6" s="44"/>
      <c r="D6" s="44"/>
      <c r="E6" s="44"/>
      <c r="F6" s="44"/>
      <c r="G6" s="44"/>
      <c r="H6" s="44"/>
      <c r="I6" s="47"/>
      <c r="J6" s="43"/>
      <c r="K6" s="48"/>
      <c r="L6" s="32" t="s">
        <v>4</v>
      </c>
      <c r="M6" s="14"/>
      <c r="N6" s="14"/>
      <c r="O6" s="2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7.75" customHeight="1" x14ac:dyDescent="0.4">
      <c r="A7" s="44" t="s">
        <v>1</v>
      </c>
      <c r="B7" s="49"/>
      <c r="C7" s="49"/>
      <c r="D7" s="49"/>
      <c r="E7" s="49"/>
      <c r="F7" s="49"/>
      <c r="G7" s="49"/>
      <c r="H7" s="49"/>
      <c r="I7" s="50"/>
      <c r="J7" s="51"/>
      <c r="K7" s="52"/>
      <c r="L7" s="44" t="s">
        <v>20</v>
      </c>
      <c r="M7" s="59"/>
      <c r="N7" s="59"/>
      <c r="O7" s="2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7.75" customHeight="1" x14ac:dyDescent="0.4">
      <c r="A8" s="14" t="s">
        <v>30</v>
      </c>
      <c r="B8" s="14"/>
      <c r="C8" s="120"/>
      <c r="D8" s="120"/>
      <c r="E8" s="120"/>
      <c r="F8" s="120"/>
      <c r="G8" s="53" t="s">
        <v>31</v>
      </c>
      <c r="H8" s="121"/>
      <c r="I8" s="121"/>
      <c r="J8" s="121"/>
      <c r="K8" s="16"/>
      <c r="L8" s="44" t="s">
        <v>38</v>
      </c>
      <c r="M8" s="60"/>
      <c r="N8" s="58" t="s">
        <v>3</v>
      </c>
      <c r="O8" s="2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9.75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7.25" customHeight="1" x14ac:dyDescent="0.4">
      <c r="A10" s="25">
        <f>J1</f>
        <v>4</v>
      </c>
      <c r="B10" s="4" t="s">
        <v>6</v>
      </c>
      <c r="C10" s="106" t="s">
        <v>7</v>
      </c>
      <c r="D10" s="106"/>
      <c r="E10" s="106"/>
      <c r="F10" s="106"/>
      <c r="G10" s="106"/>
      <c r="H10" s="106"/>
      <c r="I10" s="106"/>
      <c r="J10" s="106"/>
      <c r="K10" s="106"/>
      <c r="L10" s="98" t="s">
        <v>8</v>
      </c>
      <c r="M10" s="99"/>
      <c r="N10" s="95" t="s">
        <v>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7.75" customHeight="1" x14ac:dyDescent="0.4">
      <c r="A11" s="38" t="s">
        <v>10</v>
      </c>
      <c r="B11" s="6" t="s">
        <v>11</v>
      </c>
      <c r="C11" s="102" t="s">
        <v>12</v>
      </c>
      <c r="D11" s="103"/>
      <c r="E11" s="104"/>
      <c r="F11" s="102" t="s">
        <v>12</v>
      </c>
      <c r="G11" s="103"/>
      <c r="H11" s="104"/>
      <c r="I11" s="105" t="s">
        <v>13</v>
      </c>
      <c r="J11" s="105"/>
      <c r="K11" s="37" t="s">
        <v>14</v>
      </c>
      <c r="L11" s="100"/>
      <c r="M11" s="101"/>
      <c r="N11" s="9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1" customHeight="1" x14ac:dyDescent="0.4">
      <c r="A12" s="6">
        <v>1</v>
      </c>
      <c r="B12" s="7">
        <f>IF($J$1&gt;0,WEEKDAY(DATE($F$1,$J$1,A12)),"")</f>
        <v>4</v>
      </c>
      <c r="C12" s="61">
        <v>0.375</v>
      </c>
      <c r="D12" s="33" t="str">
        <f t="shared" ref="D12:D14" si="0">IF(ISBLANK(C12),"","-")</f>
        <v>-</v>
      </c>
      <c r="E12" s="63">
        <v>0.5</v>
      </c>
      <c r="F12" s="61">
        <v>0.54166666666666663</v>
      </c>
      <c r="G12" s="33" t="str">
        <f t="shared" ref="G12:G14" si="1">IF(ISBLANK(F12),"","-")</f>
        <v>-</v>
      </c>
      <c r="H12" s="63">
        <v>0.75</v>
      </c>
      <c r="I12" s="39">
        <f>IF(F12=0,0,(F12-E12)*24)</f>
        <v>0.99999999999999911</v>
      </c>
      <c r="J12" s="40"/>
      <c r="K12" s="34">
        <f>((E12-C12)+(H12-F12))*24</f>
        <v>8</v>
      </c>
      <c r="L12" s="65" t="s">
        <v>21</v>
      </c>
      <c r="M12" s="66"/>
      <c r="N12" s="6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 x14ac:dyDescent="0.4">
      <c r="A13" s="9">
        <v>2</v>
      </c>
      <c r="B13" s="7">
        <f t="shared" ref="B13:B39" si="2">IF($J$1&gt;0,WEEKDAY(DATE($F$1,$J$1,A13)),"")</f>
        <v>5</v>
      </c>
      <c r="C13" s="61">
        <v>0.375</v>
      </c>
      <c r="D13" s="33" t="str">
        <f t="shared" si="0"/>
        <v>-</v>
      </c>
      <c r="E13" s="63">
        <v>0.5</v>
      </c>
      <c r="F13" s="61">
        <v>0.54166666666666663</v>
      </c>
      <c r="G13" s="33" t="str">
        <f t="shared" si="1"/>
        <v>-</v>
      </c>
      <c r="H13" s="63">
        <v>0.75</v>
      </c>
      <c r="I13" s="39">
        <f t="shared" ref="I13:I14" si="3">IF(F13=0,0,(F13-E13)*24)</f>
        <v>0.99999999999999911</v>
      </c>
      <c r="J13" s="40"/>
      <c r="K13" s="34">
        <f t="shared" ref="K13:K14" si="4">((E13-C13)+(H13-F13))*24</f>
        <v>8</v>
      </c>
      <c r="L13" s="65" t="s">
        <v>21</v>
      </c>
      <c r="M13" s="66"/>
      <c r="N13" s="6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1" customHeight="1" x14ac:dyDescent="0.4">
      <c r="A14" s="9">
        <v>3</v>
      </c>
      <c r="B14" s="7">
        <f t="shared" si="2"/>
        <v>6</v>
      </c>
      <c r="C14" s="61">
        <v>0.375</v>
      </c>
      <c r="D14" s="33" t="str">
        <f t="shared" si="0"/>
        <v>-</v>
      </c>
      <c r="E14" s="63">
        <v>0.5</v>
      </c>
      <c r="F14" s="61">
        <v>0.54166666666666663</v>
      </c>
      <c r="G14" s="33" t="str">
        <f t="shared" si="1"/>
        <v>-</v>
      </c>
      <c r="H14" s="63">
        <v>0.75</v>
      </c>
      <c r="I14" s="110">
        <f t="shared" si="3"/>
        <v>0.99999999999999911</v>
      </c>
      <c r="J14" s="111"/>
      <c r="K14" s="34">
        <f t="shared" si="4"/>
        <v>8</v>
      </c>
      <c r="L14" s="114" t="s">
        <v>22</v>
      </c>
      <c r="M14" s="115"/>
      <c r="N14" s="68" t="s">
        <v>23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21" customHeight="1" x14ac:dyDescent="0.4">
      <c r="A15" s="6">
        <v>4</v>
      </c>
      <c r="B15" s="7">
        <f t="shared" si="2"/>
        <v>7</v>
      </c>
      <c r="C15" s="61"/>
      <c r="D15" s="33"/>
      <c r="E15" s="63"/>
      <c r="F15" s="61"/>
      <c r="G15" s="33"/>
      <c r="H15" s="63"/>
      <c r="I15" s="110"/>
      <c r="J15" s="111"/>
      <c r="K15" s="34"/>
      <c r="L15" s="114"/>
      <c r="M15" s="115"/>
      <c r="N15" s="6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21" customHeight="1" x14ac:dyDescent="0.4">
      <c r="A16" s="6">
        <v>5</v>
      </c>
      <c r="B16" s="7">
        <f t="shared" si="2"/>
        <v>1</v>
      </c>
      <c r="C16" s="62"/>
      <c r="D16" s="33" t="str">
        <f t="shared" ref="D13:D40" si="5">IF(ISBLANK(C16),"","-")</f>
        <v/>
      </c>
      <c r="E16" s="64"/>
      <c r="F16" s="62"/>
      <c r="G16" s="33" t="str">
        <f t="shared" ref="G13:G40" si="6">IF(ISBLANK(F16),"","-")</f>
        <v/>
      </c>
      <c r="H16" s="64"/>
      <c r="I16" s="110">
        <f t="shared" ref="I14:I41" si="7">IF(F16=0,0,(F16-E16)*24)</f>
        <v>0</v>
      </c>
      <c r="J16" s="111"/>
      <c r="K16" s="34">
        <f t="shared" ref="K14:K41" si="8">((E16-C16)+(H16-F16))*24</f>
        <v>0</v>
      </c>
      <c r="L16" s="114"/>
      <c r="M16" s="115"/>
      <c r="N16" s="6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1" customHeight="1" x14ac:dyDescent="0.4">
      <c r="A17" s="6">
        <v>6</v>
      </c>
      <c r="B17" s="7">
        <f t="shared" si="2"/>
        <v>2</v>
      </c>
      <c r="C17" s="61">
        <v>0.54166666666666663</v>
      </c>
      <c r="D17" s="33" t="str">
        <f t="shared" si="5"/>
        <v>-</v>
      </c>
      <c r="E17" s="63">
        <v>0.79166666666666663</v>
      </c>
      <c r="F17" s="62"/>
      <c r="G17" s="33" t="str">
        <f t="shared" si="6"/>
        <v/>
      </c>
      <c r="H17" s="64"/>
      <c r="I17" s="110">
        <f t="shared" si="7"/>
        <v>0</v>
      </c>
      <c r="J17" s="111"/>
      <c r="K17" s="34">
        <f t="shared" si="8"/>
        <v>6</v>
      </c>
      <c r="L17" s="114" t="s">
        <v>24</v>
      </c>
      <c r="M17" s="115"/>
      <c r="N17" s="6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1" customHeight="1" x14ac:dyDescent="0.4">
      <c r="A18" s="6">
        <v>7</v>
      </c>
      <c r="B18" s="7">
        <f t="shared" si="2"/>
        <v>3</v>
      </c>
      <c r="C18" s="62"/>
      <c r="D18" s="33" t="str">
        <f t="shared" si="5"/>
        <v/>
      </c>
      <c r="E18" s="64"/>
      <c r="F18" s="62"/>
      <c r="G18" s="33" t="str">
        <f t="shared" si="6"/>
        <v/>
      </c>
      <c r="H18" s="64"/>
      <c r="I18" s="110">
        <f t="shared" si="7"/>
        <v>0</v>
      </c>
      <c r="J18" s="111"/>
      <c r="K18" s="34">
        <f t="shared" si="8"/>
        <v>0</v>
      </c>
      <c r="L18" s="114"/>
      <c r="M18" s="115"/>
      <c r="N18" s="6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" customHeight="1" x14ac:dyDescent="0.4">
      <c r="A19" s="6">
        <v>8</v>
      </c>
      <c r="B19" s="7">
        <f t="shared" si="2"/>
        <v>4</v>
      </c>
      <c r="C19" s="61">
        <v>0.375</v>
      </c>
      <c r="D19" s="33" t="str">
        <f>IF(ISBLANK(C19),"","-")</f>
        <v>-</v>
      </c>
      <c r="E19" s="63">
        <v>0.5</v>
      </c>
      <c r="F19" s="61">
        <v>0.54166666666666663</v>
      </c>
      <c r="G19" s="33" t="str">
        <f>IF(ISBLANK(F19),"","-")</f>
        <v>-</v>
      </c>
      <c r="H19" s="63">
        <v>0.75</v>
      </c>
      <c r="I19" s="110">
        <f t="shared" ref="I19" si="9">IF(F19=0,0,(F19-E19)*24)</f>
        <v>0.99999999999999911</v>
      </c>
      <c r="J19" s="111"/>
      <c r="K19" s="34">
        <f t="shared" ref="K19" si="10">((E19-C19)+(H19-F19))*24</f>
        <v>8</v>
      </c>
      <c r="L19" s="114" t="s">
        <v>26</v>
      </c>
      <c r="M19" s="115"/>
      <c r="N19" s="6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" customHeight="1" x14ac:dyDescent="0.4">
      <c r="A20" s="6">
        <v>9</v>
      </c>
      <c r="B20" s="7">
        <f t="shared" si="2"/>
        <v>5</v>
      </c>
      <c r="C20" s="61">
        <v>0.375</v>
      </c>
      <c r="D20" s="33" t="str">
        <f t="shared" si="5"/>
        <v>-</v>
      </c>
      <c r="E20" s="63">
        <v>0.5</v>
      </c>
      <c r="F20" s="61">
        <v>0.54166666666666663</v>
      </c>
      <c r="G20" s="33" t="str">
        <f t="shared" si="6"/>
        <v>-</v>
      </c>
      <c r="H20" s="63">
        <v>0.75</v>
      </c>
      <c r="I20" s="110">
        <f t="shared" si="7"/>
        <v>0.99999999999999911</v>
      </c>
      <c r="J20" s="111"/>
      <c r="K20" s="34">
        <f t="shared" si="8"/>
        <v>8</v>
      </c>
      <c r="L20" s="114"/>
      <c r="M20" s="115"/>
      <c r="N20" s="68" t="s">
        <v>25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21" customHeight="1" x14ac:dyDescent="0.4">
      <c r="A21" s="6">
        <v>10</v>
      </c>
      <c r="B21" s="7">
        <f t="shared" si="2"/>
        <v>6</v>
      </c>
      <c r="C21" s="61">
        <v>0.375</v>
      </c>
      <c r="D21" s="33" t="str">
        <f>IF(ISBLANK(C21),"","-")</f>
        <v>-</v>
      </c>
      <c r="E21" s="63">
        <v>0.5</v>
      </c>
      <c r="F21" s="61">
        <v>0.54166666666666663</v>
      </c>
      <c r="G21" s="33" t="str">
        <f>IF(ISBLANK(F21),"","-")</f>
        <v>-</v>
      </c>
      <c r="H21" s="63">
        <v>0.75</v>
      </c>
      <c r="I21" s="110">
        <f t="shared" si="7"/>
        <v>0.99999999999999911</v>
      </c>
      <c r="J21" s="111"/>
      <c r="K21" s="34">
        <f t="shared" si="8"/>
        <v>8</v>
      </c>
      <c r="L21" s="114" t="s">
        <v>26</v>
      </c>
      <c r="M21" s="115"/>
      <c r="N21" s="6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21" customHeight="1" x14ac:dyDescent="0.4">
      <c r="A22" s="6">
        <v>11</v>
      </c>
      <c r="B22" s="7">
        <f t="shared" si="2"/>
        <v>7</v>
      </c>
      <c r="C22" s="61"/>
      <c r="D22" s="33"/>
      <c r="E22" s="63"/>
      <c r="F22" s="61"/>
      <c r="G22" s="33"/>
      <c r="H22" s="63"/>
      <c r="I22" s="110"/>
      <c r="J22" s="111"/>
      <c r="K22" s="34"/>
      <c r="L22" s="114"/>
      <c r="M22" s="115"/>
      <c r="N22" s="6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1" customHeight="1" x14ac:dyDescent="0.4">
      <c r="A23" s="6">
        <v>12</v>
      </c>
      <c r="B23" s="7">
        <f t="shared" si="2"/>
        <v>1</v>
      </c>
      <c r="C23" s="62"/>
      <c r="D23" s="33"/>
      <c r="E23" s="64"/>
      <c r="F23" s="62"/>
      <c r="G23" s="33"/>
      <c r="H23" s="64"/>
      <c r="I23" s="110">
        <f t="shared" si="7"/>
        <v>0</v>
      </c>
      <c r="J23" s="111"/>
      <c r="K23" s="34">
        <f t="shared" si="8"/>
        <v>0</v>
      </c>
      <c r="L23" s="112"/>
      <c r="M23" s="113"/>
      <c r="N23" s="6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21" customHeight="1" x14ac:dyDescent="0.4">
      <c r="A24" s="6">
        <v>13</v>
      </c>
      <c r="B24" s="7">
        <f t="shared" si="2"/>
        <v>2</v>
      </c>
      <c r="C24" s="61">
        <v>0.54166666666666663</v>
      </c>
      <c r="D24" s="33" t="str">
        <f>IF(ISBLANK(C24),"","-")</f>
        <v>-</v>
      </c>
      <c r="E24" s="63">
        <v>0.79166666666666663</v>
      </c>
      <c r="F24" s="62"/>
      <c r="G24" s="33" t="str">
        <f>IF(ISBLANK(F24),"","-")</f>
        <v/>
      </c>
      <c r="H24" s="64"/>
      <c r="I24" s="110">
        <f t="shared" si="7"/>
        <v>0</v>
      </c>
      <c r="J24" s="111"/>
      <c r="K24" s="34">
        <f t="shared" si="8"/>
        <v>6</v>
      </c>
      <c r="L24" s="114" t="s">
        <v>27</v>
      </c>
      <c r="M24" s="115"/>
      <c r="N24" s="6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1" customHeight="1" x14ac:dyDescent="0.4">
      <c r="A25" s="6">
        <v>14</v>
      </c>
      <c r="B25" s="7">
        <f t="shared" si="2"/>
        <v>3</v>
      </c>
      <c r="C25" s="62"/>
      <c r="D25" s="33" t="str">
        <f t="shared" si="5"/>
        <v/>
      </c>
      <c r="E25" s="64"/>
      <c r="F25" s="62"/>
      <c r="G25" s="33" t="str">
        <f t="shared" si="6"/>
        <v/>
      </c>
      <c r="H25" s="64"/>
      <c r="I25" s="110">
        <f t="shared" si="7"/>
        <v>0</v>
      </c>
      <c r="J25" s="111"/>
      <c r="K25" s="34">
        <f t="shared" si="8"/>
        <v>0</v>
      </c>
      <c r="L25" s="114"/>
      <c r="M25" s="115"/>
      <c r="N25" s="6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1" customHeight="1" x14ac:dyDescent="0.4">
      <c r="A26" s="6">
        <v>15</v>
      </c>
      <c r="B26" s="7">
        <f t="shared" si="2"/>
        <v>4</v>
      </c>
      <c r="C26" s="61">
        <v>0.375</v>
      </c>
      <c r="D26" s="33" t="str">
        <f t="shared" ref="D26" si="11">IF(ISBLANK(C26),"","-")</f>
        <v>-</v>
      </c>
      <c r="E26" s="63">
        <v>0.5</v>
      </c>
      <c r="F26" s="61">
        <v>0.54166666666666663</v>
      </c>
      <c r="G26" s="33" t="str">
        <f t="shared" ref="G26" si="12">IF(ISBLANK(F26),"","-")</f>
        <v>-</v>
      </c>
      <c r="H26" s="63">
        <v>0.75</v>
      </c>
      <c r="I26" s="110">
        <f t="shared" ref="I26" si="13">IF(F26=0,0,(F26-E26)*24)</f>
        <v>0.99999999999999911</v>
      </c>
      <c r="J26" s="111"/>
      <c r="K26" s="34">
        <f t="shared" ref="K26" si="14">((E26-C26)+(H26-F26))*24</f>
        <v>8</v>
      </c>
      <c r="L26" s="114" t="s">
        <v>27</v>
      </c>
      <c r="M26" s="115"/>
      <c r="N26" s="6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1" customHeight="1" x14ac:dyDescent="0.4">
      <c r="A27" s="6">
        <v>16</v>
      </c>
      <c r="B27" s="7">
        <f t="shared" si="2"/>
        <v>5</v>
      </c>
      <c r="C27" s="62"/>
      <c r="D27" s="33" t="str">
        <f t="shared" si="5"/>
        <v/>
      </c>
      <c r="E27" s="64"/>
      <c r="F27" s="62"/>
      <c r="G27" s="33" t="str">
        <f t="shared" si="6"/>
        <v/>
      </c>
      <c r="H27" s="64"/>
      <c r="I27" s="110">
        <f t="shared" si="7"/>
        <v>0</v>
      </c>
      <c r="J27" s="111"/>
      <c r="K27" s="34">
        <f t="shared" si="8"/>
        <v>0</v>
      </c>
      <c r="L27" s="114"/>
      <c r="M27" s="115"/>
      <c r="N27" s="68" t="s">
        <v>42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21" customHeight="1" x14ac:dyDescent="0.4">
      <c r="A28" s="6">
        <v>17</v>
      </c>
      <c r="B28" s="7">
        <f t="shared" si="2"/>
        <v>6</v>
      </c>
      <c r="C28" s="61">
        <v>0.375</v>
      </c>
      <c r="D28" s="33" t="str">
        <f t="shared" si="5"/>
        <v>-</v>
      </c>
      <c r="E28" s="63">
        <v>0.5</v>
      </c>
      <c r="F28" s="61">
        <v>0.54166666666666663</v>
      </c>
      <c r="G28" s="33" t="str">
        <f t="shared" si="6"/>
        <v>-</v>
      </c>
      <c r="H28" s="63">
        <v>0.75</v>
      </c>
      <c r="I28" s="110">
        <f t="shared" si="7"/>
        <v>0.99999999999999911</v>
      </c>
      <c r="J28" s="111"/>
      <c r="K28" s="34">
        <f t="shared" si="8"/>
        <v>8</v>
      </c>
      <c r="L28" s="114" t="s">
        <v>27</v>
      </c>
      <c r="M28" s="115"/>
      <c r="N28" s="6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1" customHeight="1" x14ac:dyDescent="0.4">
      <c r="A29" s="6">
        <v>18</v>
      </c>
      <c r="B29" s="7">
        <f t="shared" si="2"/>
        <v>7</v>
      </c>
      <c r="C29" s="61"/>
      <c r="D29" s="33"/>
      <c r="E29" s="63"/>
      <c r="F29" s="61"/>
      <c r="G29" s="33"/>
      <c r="H29" s="63"/>
      <c r="I29" s="110"/>
      <c r="J29" s="111"/>
      <c r="K29" s="34"/>
      <c r="L29" s="114"/>
      <c r="M29" s="115"/>
      <c r="N29" s="6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1" customHeight="1" x14ac:dyDescent="0.4">
      <c r="A30" s="6">
        <v>19</v>
      </c>
      <c r="B30" s="7">
        <f t="shared" si="2"/>
        <v>1</v>
      </c>
      <c r="C30" s="61"/>
      <c r="D30" s="33"/>
      <c r="E30" s="63"/>
      <c r="F30" s="61"/>
      <c r="G30" s="33"/>
      <c r="H30" s="63"/>
      <c r="I30" s="110"/>
      <c r="J30" s="111"/>
      <c r="K30" s="34"/>
      <c r="L30" s="114"/>
      <c r="M30" s="115"/>
      <c r="N30" s="6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21" customHeight="1" x14ac:dyDescent="0.4">
      <c r="A31" s="6">
        <v>20</v>
      </c>
      <c r="B31" s="7">
        <f t="shared" si="2"/>
        <v>2</v>
      </c>
      <c r="C31" s="61">
        <v>0.54166666666666663</v>
      </c>
      <c r="D31" s="33" t="str">
        <f>IF(ISBLANK(C31),"","-")</f>
        <v>-</v>
      </c>
      <c r="E31" s="63">
        <v>0.79166666666666663</v>
      </c>
      <c r="F31" s="62"/>
      <c r="G31" s="33" t="str">
        <f t="shared" si="6"/>
        <v/>
      </c>
      <c r="H31" s="64"/>
      <c r="I31" s="110">
        <f t="shared" si="7"/>
        <v>0</v>
      </c>
      <c r="J31" s="111"/>
      <c r="K31" s="34">
        <f t="shared" si="8"/>
        <v>6</v>
      </c>
      <c r="L31" s="114" t="s">
        <v>28</v>
      </c>
      <c r="M31" s="115"/>
      <c r="N31" s="6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1" customHeight="1" x14ac:dyDescent="0.4">
      <c r="A32" s="6">
        <v>21</v>
      </c>
      <c r="B32" s="7">
        <f t="shared" si="2"/>
        <v>3</v>
      </c>
      <c r="C32" s="62"/>
      <c r="D32" s="33"/>
      <c r="E32" s="64"/>
      <c r="F32" s="62"/>
      <c r="G32" s="33"/>
      <c r="H32" s="64"/>
      <c r="I32" s="110">
        <f t="shared" si="7"/>
        <v>0</v>
      </c>
      <c r="J32" s="111"/>
      <c r="K32" s="34">
        <f t="shared" si="8"/>
        <v>0</v>
      </c>
      <c r="L32" s="112"/>
      <c r="M32" s="113"/>
      <c r="N32" s="6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21" customHeight="1" x14ac:dyDescent="0.4">
      <c r="A33" s="6">
        <v>22</v>
      </c>
      <c r="B33" s="7">
        <f t="shared" si="2"/>
        <v>4</v>
      </c>
      <c r="C33" s="61">
        <v>0.375</v>
      </c>
      <c r="D33" s="33" t="str">
        <f>IF(ISBLANK(C33),"","-")</f>
        <v>-</v>
      </c>
      <c r="E33" s="63">
        <v>0.5</v>
      </c>
      <c r="F33" s="61">
        <v>0.54166666666666663</v>
      </c>
      <c r="G33" s="33" t="str">
        <f>IF(ISBLANK(F33),"","-")</f>
        <v>-</v>
      </c>
      <c r="H33" s="63">
        <v>0.75</v>
      </c>
      <c r="I33" s="110">
        <f t="shared" ref="I33:I34" si="15">IF(F33=0,0,(F33-E33)*24)</f>
        <v>0.99999999999999911</v>
      </c>
      <c r="J33" s="111"/>
      <c r="K33" s="34">
        <f t="shared" ref="K33:K34" si="16">((E33-C33)+(H33-F33))*24</f>
        <v>8</v>
      </c>
      <c r="L33" s="114" t="s">
        <v>28</v>
      </c>
      <c r="M33" s="115"/>
      <c r="N33" s="6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21" customHeight="1" x14ac:dyDescent="0.4">
      <c r="A34" s="6">
        <v>23</v>
      </c>
      <c r="B34" s="7">
        <f t="shared" si="2"/>
        <v>5</v>
      </c>
      <c r="C34" s="61">
        <v>0.375</v>
      </c>
      <c r="D34" s="33" t="str">
        <f>IF(ISBLANK(C34),"","-")</f>
        <v>-</v>
      </c>
      <c r="E34" s="63">
        <v>0.5</v>
      </c>
      <c r="F34" s="61">
        <v>0.54166666666666663</v>
      </c>
      <c r="G34" s="33" t="str">
        <f>IF(ISBLANK(F34),"","-")</f>
        <v>-</v>
      </c>
      <c r="H34" s="63">
        <v>0.75</v>
      </c>
      <c r="I34" s="110">
        <f t="shared" si="15"/>
        <v>0.99999999999999911</v>
      </c>
      <c r="J34" s="111"/>
      <c r="K34" s="34">
        <f t="shared" si="16"/>
        <v>8</v>
      </c>
      <c r="L34" s="114" t="s">
        <v>28</v>
      </c>
      <c r="M34" s="115"/>
      <c r="N34" s="6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21" customHeight="1" x14ac:dyDescent="0.4">
      <c r="A35" s="6">
        <v>24</v>
      </c>
      <c r="B35" s="7">
        <f t="shared" si="2"/>
        <v>6</v>
      </c>
      <c r="C35" s="62"/>
      <c r="D35" s="33" t="str">
        <f t="shared" si="5"/>
        <v/>
      </c>
      <c r="E35" s="64"/>
      <c r="F35" s="62"/>
      <c r="G35" s="33" t="str">
        <f t="shared" si="6"/>
        <v/>
      </c>
      <c r="H35" s="64"/>
      <c r="I35" s="110">
        <f t="shared" si="7"/>
        <v>0</v>
      </c>
      <c r="J35" s="111"/>
      <c r="K35" s="34">
        <f t="shared" si="8"/>
        <v>0</v>
      </c>
      <c r="L35" s="112"/>
      <c r="M35" s="113"/>
      <c r="N35" s="69" t="s">
        <v>29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21" customHeight="1" x14ac:dyDescent="0.4">
      <c r="A36" s="6">
        <v>25</v>
      </c>
      <c r="B36" s="7">
        <f t="shared" si="2"/>
        <v>7</v>
      </c>
      <c r="C36" s="61"/>
      <c r="D36" s="33"/>
      <c r="E36" s="63"/>
      <c r="F36" s="61"/>
      <c r="G36" s="33"/>
      <c r="H36" s="63"/>
      <c r="I36" s="110"/>
      <c r="J36" s="111"/>
      <c r="K36" s="34"/>
      <c r="L36" s="114"/>
      <c r="M36" s="115"/>
      <c r="N36" s="6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1" customHeight="1" x14ac:dyDescent="0.4">
      <c r="A37" s="6">
        <v>26</v>
      </c>
      <c r="B37" s="7">
        <f t="shared" si="2"/>
        <v>1</v>
      </c>
      <c r="C37" s="62"/>
      <c r="D37" s="33"/>
      <c r="E37" s="64"/>
      <c r="F37" s="62"/>
      <c r="G37" s="33"/>
      <c r="H37" s="64"/>
      <c r="I37" s="110">
        <f t="shared" si="7"/>
        <v>0</v>
      </c>
      <c r="J37" s="111"/>
      <c r="K37" s="34">
        <f t="shared" si="8"/>
        <v>0</v>
      </c>
      <c r="L37" s="112"/>
      <c r="M37" s="113"/>
      <c r="N37" s="6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1" customHeight="1" x14ac:dyDescent="0.4">
      <c r="A38" s="6">
        <v>27</v>
      </c>
      <c r="B38" s="7">
        <f t="shared" si="2"/>
        <v>2</v>
      </c>
      <c r="C38" s="61">
        <v>0.54166666666666663</v>
      </c>
      <c r="D38" s="33" t="str">
        <f>IF(ISBLANK(C38),"","-")</f>
        <v>-</v>
      </c>
      <c r="E38" s="63">
        <v>0.79166666666666663</v>
      </c>
      <c r="F38" s="62"/>
      <c r="G38" s="33" t="str">
        <f>IF(ISBLANK(F38),"","-")</f>
        <v/>
      </c>
      <c r="H38" s="64"/>
      <c r="I38" s="110">
        <f t="shared" si="7"/>
        <v>0</v>
      </c>
      <c r="J38" s="111"/>
      <c r="K38" s="34">
        <f t="shared" si="8"/>
        <v>6</v>
      </c>
      <c r="L38" s="114" t="s">
        <v>28</v>
      </c>
      <c r="M38" s="115"/>
      <c r="N38" s="6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21" customHeight="1" x14ac:dyDescent="0.4">
      <c r="A39" s="6">
        <v>28</v>
      </c>
      <c r="B39" s="7">
        <f t="shared" si="2"/>
        <v>3</v>
      </c>
      <c r="C39" s="61">
        <v>0.375</v>
      </c>
      <c r="D39" s="33" t="str">
        <f>IF(ISBLANK(C39),"","-")</f>
        <v>-</v>
      </c>
      <c r="E39" s="63">
        <v>0.5</v>
      </c>
      <c r="F39" s="61">
        <v>0.54166666666666663</v>
      </c>
      <c r="G39" s="33" t="str">
        <f>IF(ISBLANK(F39),"","-")</f>
        <v>-</v>
      </c>
      <c r="H39" s="63">
        <v>0.75</v>
      </c>
      <c r="I39" s="110">
        <f t="shared" ref="I39" si="17">IF(F39=0,0,(F39-E39)*24)</f>
        <v>0.99999999999999911</v>
      </c>
      <c r="J39" s="111"/>
      <c r="K39" s="34">
        <f t="shared" ref="K39" si="18">((E39-C39)+(H39-F39))*24</f>
        <v>8</v>
      </c>
      <c r="L39" s="114" t="s">
        <v>28</v>
      </c>
      <c r="M39" s="115"/>
      <c r="N39" s="68" t="s">
        <v>43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1" customHeight="1" x14ac:dyDescent="0.4">
      <c r="A40" s="6">
        <f>IF(F1=2012,29,IF(F1=2016,29,IF(F1=2020,29,IF(F1=2024,29,IF(F1=2028,29,IF(F1=2032,29,IF(J1=2," ",29)))))))</f>
        <v>29</v>
      </c>
      <c r="B40" s="7">
        <f>IF($J$1&gt;0,IF(A40=29,WEEKDAY(DATE($F$1,$J$1,A40)),""),"")</f>
        <v>4</v>
      </c>
      <c r="C40" s="62"/>
      <c r="D40" s="33" t="str">
        <f t="shared" si="5"/>
        <v/>
      </c>
      <c r="E40" s="64"/>
      <c r="F40" s="62"/>
      <c r="G40" s="33" t="str">
        <f t="shared" si="6"/>
        <v/>
      </c>
      <c r="H40" s="64"/>
      <c r="I40" s="110">
        <f t="shared" si="7"/>
        <v>0</v>
      </c>
      <c r="J40" s="111"/>
      <c r="K40" s="34">
        <f t="shared" si="8"/>
        <v>0</v>
      </c>
      <c r="L40" s="112"/>
      <c r="M40" s="113"/>
      <c r="N40" s="122" t="s">
        <v>41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1" customHeight="1" x14ac:dyDescent="0.4">
      <c r="A41" s="6">
        <f>IF(J1=2," ",30)</f>
        <v>30</v>
      </c>
      <c r="B41" s="7">
        <f>IF($J$1&gt;0,IF(A41=30,WEEKDAY(DATE($F$1,$J$1,A41)),""),"")</f>
        <v>5</v>
      </c>
      <c r="C41" s="61">
        <v>0.375</v>
      </c>
      <c r="D41" s="33" t="str">
        <f>IF(ISBLANK(C41),"","-")</f>
        <v>-</v>
      </c>
      <c r="E41" s="63">
        <v>0.5</v>
      </c>
      <c r="F41" s="61">
        <v>0.54166666666666663</v>
      </c>
      <c r="G41" s="33" t="str">
        <f>IF(ISBLANK(F41),"","-")</f>
        <v>-</v>
      </c>
      <c r="H41" s="63">
        <v>0.75</v>
      </c>
      <c r="I41" s="110">
        <f t="shared" si="7"/>
        <v>0.99999999999999911</v>
      </c>
      <c r="J41" s="111"/>
      <c r="K41" s="34">
        <f t="shared" si="8"/>
        <v>8</v>
      </c>
      <c r="L41" s="114" t="s">
        <v>28</v>
      </c>
      <c r="M41" s="115"/>
      <c r="N41" s="6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1" customHeight="1" x14ac:dyDescent="0.4">
      <c r="A42" s="6" t="str">
        <f>IF(J1=1,31,IF(J1=3,31,IF(J1=5,31,IF(J1=7,31,IF(J1=8,31,IF(J1=10,31,IF(J1=12,31,"")))))))</f>
        <v/>
      </c>
      <c r="B42" s="7" t="str">
        <f>IF($J$1&gt;0,IF(A42=31,WEEKDAY(DATE($F$1,$J$1,A42)),""),"")</f>
        <v/>
      </c>
      <c r="C42" s="26"/>
      <c r="D42" s="27" t="str">
        <f t="shared" ref="D42" si="19">IF(ISBLANK(C42),"","-")</f>
        <v/>
      </c>
      <c r="E42" s="28"/>
      <c r="F42" s="26"/>
      <c r="G42" s="27" t="str">
        <f t="shared" ref="G42" si="20">IF(ISBLANK(F42),"","-")</f>
        <v/>
      </c>
      <c r="H42" s="28"/>
      <c r="I42" s="93">
        <f t="shared" ref="I42" si="21">IF(F42=0,0,(F42-E42)*24)</f>
        <v>0</v>
      </c>
      <c r="J42" s="94"/>
      <c r="K42" s="29">
        <f t="shared" ref="K42" si="22">((E42-C42)+(H42-F42))*24</f>
        <v>0</v>
      </c>
      <c r="L42" s="116"/>
      <c r="M42" s="117"/>
      <c r="N42" s="19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" customHeight="1" x14ac:dyDescent="0.4">
      <c r="A43" s="86" t="s">
        <v>15</v>
      </c>
      <c r="B43" s="87"/>
      <c r="C43" s="90"/>
      <c r="D43" s="91"/>
      <c r="E43" s="92"/>
      <c r="F43" s="90"/>
      <c r="G43" s="91"/>
      <c r="H43" s="92"/>
      <c r="I43" s="93">
        <f>SUM(I12:I42)</f>
        <v>11.999999999999993</v>
      </c>
      <c r="J43" s="94"/>
      <c r="K43" s="29">
        <f>SUM(K12:K42)</f>
        <v>120</v>
      </c>
      <c r="L43" s="88"/>
      <c r="M43" s="89"/>
      <c r="N43" s="1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20"/>
      <c r="L44" s="20"/>
      <c r="M44" s="10"/>
      <c r="N44" s="1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4">
      <c r="A45" s="2"/>
      <c r="B45" s="97"/>
      <c r="C45" s="97"/>
      <c r="D45" s="97"/>
      <c r="E45" s="97"/>
      <c r="F45" s="97"/>
      <c r="G45" s="36"/>
      <c r="H45" s="36"/>
      <c r="I45" s="2"/>
      <c r="J45" s="36"/>
      <c r="K45" s="2"/>
      <c r="L45" s="36"/>
      <c r="M45" s="36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4">
      <c r="A46" s="2"/>
      <c r="B46" s="97"/>
      <c r="C46" s="97"/>
      <c r="D46" s="97"/>
      <c r="E46" s="97"/>
      <c r="F46" s="97"/>
      <c r="G46" s="36"/>
      <c r="H46" s="36"/>
      <c r="I46" s="2"/>
      <c r="J46" s="36"/>
      <c r="K46" s="36"/>
      <c r="L46" s="36"/>
      <c r="M46" s="36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4">
      <c r="A47" s="2"/>
      <c r="B47" s="97"/>
      <c r="C47" s="97"/>
      <c r="D47" s="97"/>
      <c r="E47" s="97"/>
      <c r="F47" s="97"/>
      <c r="G47" s="36"/>
      <c r="H47" s="36"/>
      <c r="I47" s="2"/>
      <c r="J47" s="36"/>
      <c r="K47" s="36"/>
      <c r="L47" s="36"/>
      <c r="M47" s="36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</sheetData>
  <mergeCells count="76">
    <mergeCell ref="F1:H1"/>
    <mergeCell ref="A3:K4"/>
    <mergeCell ref="C8:F8"/>
    <mergeCell ref="H8:J8"/>
    <mergeCell ref="C10:K10"/>
    <mergeCell ref="N10:N11"/>
    <mergeCell ref="C11:E11"/>
    <mergeCell ref="F11:H11"/>
    <mergeCell ref="I11:J11"/>
    <mergeCell ref="L10:M11"/>
    <mergeCell ref="I14:J14"/>
    <mergeCell ref="L14:M14"/>
    <mergeCell ref="I15:J15"/>
    <mergeCell ref="L15:M15"/>
    <mergeCell ref="I16:J16"/>
    <mergeCell ref="L16:M16"/>
    <mergeCell ref="I17:J17"/>
    <mergeCell ref="L17:M17"/>
    <mergeCell ref="I18:J18"/>
    <mergeCell ref="L18:M18"/>
    <mergeCell ref="I19:J19"/>
    <mergeCell ref="L19:M19"/>
    <mergeCell ref="I20:J20"/>
    <mergeCell ref="L20:M20"/>
    <mergeCell ref="I21:J21"/>
    <mergeCell ref="L21:M21"/>
    <mergeCell ref="I22:J22"/>
    <mergeCell ref="L22:M22"/>
    <mergeCell ref="I23:J23"/>
    <mergeCell ref="L23:M23"/>
    <mergeCell ref="I24:J24"/>
    <mergeCell ref="L24:M24"/>
    <mergeCell ref="I25:J25"/>
    <mergeCell ref="L25:M25"/>
    <mergeCell ref="I26:J26"/>
    <mergeCell ref="L26:M26"/>
    <mergeCell ref="I27:J27"/>
    <mergeCell ref="L27:M27"/>
    <mergeCell ref="I28:J28"/>
    <mergeCell ref="L28:M28"/>
    <mergeCell ref="I29:J29"/>
    <mergeCell ref="L29:M29"/>
    <mergeCell ref="I30:J30"/>
    <mergeCell ref="L30:M30"/>
    <mergeCell ref="I31:J31"/>
    <mergeCell ref="L31:M31"/>
    <mergeCell ref="I32:J32"/>
    <mergeCell ref="L32:M32"/>
    <mergeCell ref="I33:J33"/>
    <mergeCell ref="L33:M33"/>
    <mergeCell ref="I34:J34"/>
    <mergeCell ref="L34:M34"/>
    <mergeCell ref="I35:J35"/>
    <mergeCell ref="L35:M35"/>
    <mergeCell ref="I36:J36"/>
    <mergeCell ref="L36:M36"/>
    <mergeCell ref="I37:J37"/>
    <mergeCell ref="L37:M37"/>
    <mergeCell ref="I38:J38"/>
    <mergeCell ref="L38:M38"/>
    <mergeCell ref="I39:J39"/>
    <mergeCell ref="L39:M39"/>
    <mergeCell ref="I43:J43"/>
    <mergeCell ref="L43:M43"/>
    <mergeCell ref="B45:F45"/>
    <mergeCell ref="I40:J40"/>
    <mergeCell ref="L40:M40"/>
    <mergeCell ref="I41:J41"/>
    <mergeCell ref="L41:M41"/>
    <mergeCell ref="I42:J42"/>
    <mergeCell ref="L42:M42"/>
    <mergeCell ref="B46:F46"/>
    <mergeCell ref="B47:F47"/>
    <mergeCell ref="A43:B43"/>
    <mergeCell ref="C43:E43"/>
    <mergeCell ref="F43:H43"/>
  </mergeCells>
  <phoneticPr fontId="11"/>
  <pageMargins left="0.7" right="0.7" top="0.75" bottom="0.75" header="0.3" footer="0.3"/>
  <pageSetup paperSize="9" scale="78" orientation="portrait" r:id="rId1"/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38100</xdr:rowOff>
                  </from>
                  <to>
                    <xdr:col>9</xdr:col>
                    <xdr:colOff>304800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7</xdr:row>
                    <xdr:rowOff>38100</xdr:rowOff>
                  </from>
                  <to>
                    <xdr:col>5</xdr:col>
                    <xdr:colOff>285750</xdr:colOff>
                    <xdr:row>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様式（黄色部分のみ入力）</vt:lpstr>
      <vt:lpstr>記入例</vt:lpstr>
      <vt:lpstr>記入例!Print_Area</vt:lpstr>
      <vt:lpstr>'様式（黄色部分のみ入力）'!Print_Area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小山悠貴</dc:creator>
  <cp:lastModifiedBy>Meiji Univ</cp:lastModifiedBy>
  <cp:lastPrinted>2020-04-07T06:13:01Z</cp:lastPrinted>
  <dcterms:created xsi:type="dcterms:W3CDTF">2018-05-15T01:18:08Z</dcterms:created>
  <dcterms:modified xsi:type="dcterms:W3CDTF">2021-08-27T04:06:55Z</dcterms:modified>
</cp:coreProperties>
</file>